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8195" windowHeight="10800"/>
  </bookViews>
  <sheets>
    <sheet name="Документ (3)" sheetId="1" r:id="rId1"/>
  </sheets>
  <definedNames>
    <definedName name="_xlnm._FilterDatabase" localSheetId="0" hidden="1">'Документ (3)'!$B$7:$C$378</definedName>
    <definedName name="_xlnm.Print_Titles" localSheetId="0">'Документ (3)'!$6:$7</definedName>
    <definedName name="_xlnm.Print_Area" localSheetId="0">'Документ (3)'!$A$1:$D$387</definedName>
  </definedNames>
  <calcPr calcId="144525"/>
</workbook>
</file>

<file path=xl/calcChain.xml><?xml version="1.0" encoding="utf-8"?>
<calcChain xmlns="http://schemas.openxmlformats.org/spreadsheetml/2006/main">
  <c r="D368" i="1" l="1"/>
  <c r="D367" i="1" s="1"/>
  <c r="D362" i="1"/>
  <c r="D355" i="1"/>
  <c r="D347" i="1"/>
  <c r="D341" i="1"/>
  <c r="D340" i="1" s="1"/>
  <c r="D337" i="1"/>
  <c r="D335" i="1"/>
  <c r="D333" i="1"/>
  <c r="D330" i="1"/>
  <c r="D328" i="1"/>
  <c r="D325" i="1"/>
  <c r="D322" i="1"/>
  <c r="D320" i="1"/>
  <c r="D317" i="1"/>
  <c r="D315" i="1"/>
  <c r="D313" i="1"/>
  <c r="D311" i="1"/>
  <c r="D309" i="1"/>
  <c r="D307" i="1"/>
  <c r="D306" i="1"/>
  <c r="D303" i="1"/>
  <c r="D301" i="1"/>
  <c r="D299" i="1"/>
  <c r="D297" i="1"/>
  <c r="D295" i="1"/>
  <c r="D293" i="1"/>
  <c r="D291" i="1"/>
  <c r="D287" i="1"/>
  <c r="D285" i="1"/>
  <c r="D283" i="1"/>
  <c r="D281" i="1"/>
  <c r="D279" i="1"/>
  <c r="D277" i="1"/>
  <c r="D275" i="1"/>
  <c r="D273" i="1"/>
  <c r="D271" i="1"/>
  <c r="D269" i="1"/>
  <c r="D267" i="1"/>
  <c r="D266" i="1"/>
  <c r="D264" i="1"/>
  <c r="D261" i="1"/>
  <c r="D259" i="1"/>
  <c r="D257" i="1"/>
  <c r="D255" i="1"/>
  <c r="D253" i="1"/>
  <c r="D251" i="1"/>
  <c r="D249" i="1"/>
  <c r="D245" i="1"/>
  <c r="D243" i="1"/>
  <c r="D238" i="1"/>
  <c r="D234" i="1"/>
  <c r="D232" i="1"/>
  <c r="D212" i="1"/>
  <c r="D205" i="1"/>
  <c r="D203" i="1"/>
  <c r="D202" i="1" s="1"/>
  <c r="D195" i="1"/>
  <c r="D194" i="1" s="1"/>
  <c r="D192" i="1"/>
  <c r="D190" i="1"/>
  <c r="D189" i="1"/>
  <c r="D187" i="1"/>
  <c r="D185" i="1"/>
  <c r="D184" i="1"/>
  <c r="D183" i="1"/>
  <c r="D180" i="1"/>
  <c r="D178" i="1"/>
  <c r="D177" i="1" s="1"/>
  <c r="D175" i="1"/>
  <c r="D173" i="1"/>
  <c r="D171" i="1"/>
  <c r="D168" i="1"/>
  <c r="D167" i="1" s="1"/>
  <c r="D163" i="1"/>
  <c r="D162" i="1" s="1"/>
  <c r="D160" i="1"/>
  <c r="D158" i="1"/>
  <c r="D155" i="1"/>
  <c r="D154" i="1" s="1"/>
  <c r="D152" i="1"/>
  <c r="D151" i="1" s="1"/>
  <c r="D149" i="1"/>
  <c r="D146" i="1"/>
  <c r="D145" i="1"/>
  <c r="D142" i="1"/>
  <c r="D141" i="1" s="1"/>
  <c r="D139" i="1"/>
  <c r="D137" i="1"/>
  <c r="D135" i="1"/>
  <c r="D134" i="1" s="1"/>
  <c r="D129" i="1"/>
  <c r="D128" i="1"/>
  <c r="D126" i="1"/>
  <c r="D123" i="1"/>
  <c r="D122" i="1" s="1"/>
  <c r="D117" i="1"/>
  <c r="D114" i="1"/>
  <c r="D113" i="1" s="1"/>
  <c r="D111" i="1"/>
  <c r="D110" i="1"/>
  <c r="D108" i="1"/>
  <c r="D106" i="1"/>
  <c r="D104" i="1"/>
  <c r="D101" i="1"/>
  <c r="D100" i="1"/>
  <c r="D99" i="1"/>
  <c r="D96" i="1"/>
  <c r="D94" i="1"/>
  <c r="D89" i="1"/>
  <c r="D86" i="1"/>
  <c r="D81" i="1"/>
  <c r="D80" i="1" s="1"/>
  <c r="D71" i="1"/>
  <c r="D69" i="1"/>
  <c r="D67" i="1"/>
  <c r="D65" i="1"/>
  <c r="D59" i="1"/>
  <c r="D56" i="1" s="1"/>
  <c r="D54" i="1"/>
  <c r="D51" i="1"/>
  <c r="D48" i="1"/>
  <c r="D47" i="1" s="1"/>
  <c r="D43" i="1"/>
  <c r="D40" i="1"/>
  <c r="D39" i="1"/>
  <c r="D37" i="1"/>
  <c r="D33" i="1"/>
  <c r="D29" i="1" s="1"/>
  <c r="D28" i="1" s="1"/>
  <c r="D30" i="1"/>
  <c r="D20" i="1"/>
  <c r="D19" i="1"/>
  <c r="D14" i="1"/>
  <c r="D11" i="1"/>
  <c r="D10" i="1"/>
  <c r="D346" i="1" l="1"/>
  <c r="D345" i="1" s="1"/>
  <c r="D344" i="1" s="1"/>
  <c r="D79" i="1"/>
  <c r="D78" i="1" s="1"/>
  <c r="D116" i="1"/>
  <c r="D157" i="1"/>
  <c r="D133" i="1"/>
  <c r="D144" i="1"/>
  <c r="D103" i="1"/>
  <c r="D9" i="1"/>
  <c r="D8" i="1" s="1"/>
  <c r="D98" i="1"/>
  <c r="D182" i="1"/>
  <c r="D378" i="1" l="1"/>
</calcChain>
</file>

<file path=xl/comments1.xml><?xml version="1.0" encoding="utf-8"?>
<comments xmlns="http://schemas.openxmlformats.org/spreadsheetml/2006/main">
  <authors>
    <author>Варульникова С.</author>
  </authors>
  <commentList>
    <comment ref="B205" authorId="0">
      <text>
        <r>
          <rPr>
            <b/>
            <sz val="9"/>
            <color indexed="81"/>
            <rFont val="Tahoma"/>
            <family val="2"/>
            <charset val="204"/>
          </rPr>
          <t>Варульникова С.:</t>
        </r>
        <r>
          <rPr>
            <sz val="9"/>
            <color indexed="81"/>
            <rFont val="Tahoma"/>
            <family val="2"/>
            <charset val="204"/>
          </rPr>
          <t xml:space="preserve">
в расходах 819</t>
        </r>
      </text>
    </comment>
    <comment ref="A265" authorId="0">
      <text>
        <r>
          <rPr>
            <b/>
            <sz val="9"/>
            <color indexed="81"/>
            <rFont val="Tahoma"/>
            <family val="2"/>
            <charset val="204"/>
          </rPr>
          <t>Варульникова С.:</t>
        </r>
        <r>
          <rPr>
            <sz val="9"/>
            <color indexed="81"/>
            <rFont val="Tahoma"/>
            <family val="2"/>
            <charset val="204"/>
          </rPr>
          <t xml:space="preserve">
в расходах 816,819</t>
        </r>
      </text>
    </comment>
    <comment ref="A302" authorId="0">
      <text>
        <r>
          <rPr>
            <b/>
            <sz val="9"/>
            <color indexed="81"/>
            <rFont val="Tahoma"/>
            <family val="2"/>
            <charset val="204"/>
          </rPr>
          <t>Варульникова С.:</t>
        </r>
        <r>
          <rPr>
            <sz val="9"/>
            <color indexed="81"/>
            <rFont val="Tahoma"/>
            <family val="2"/>
            <charset val="204"/>
          </rPr>
          <t xml:space="preserve">
в расходах 819,821</t>
        </r>
      </text>
    </comment>
    <comment ref="A318" authorId="0">
      <text>
        <r>
          <rPr>
            <b/>
            <sz val="9"/>
            <color indexed="81"/>
            <rFont val="Tahoma"/>
            <family val="2"/>
            <charset val="204"/>
          </rPr>
          <t>Варульникова С.:</t>
        </r>
        <r>
          <rPr>
            <sz val="9"/>
            <color indexed="81"/>
            <rFont val="Tahoma"/>
            <family val="2"/>
            <charset val="204"/>
          </rPr>
          <t xml:space="preserve">
в расходах 814,816:
814 - 480 000,0
816 - 1 376 000,0</t>
        </r>
      </text>
    </comment>
    <comment ref="D326" authorId="0">
      <text>
        <r>
          <rPr>
            <b/>
            <sz val="9"/>
            <color indexed="81"/>
            <rFont val="Tahoma"/>
            <family val="2"/>
            <charset val="204"/>
          </rPr>
          <t>Варульникова С.:</t>
        </r>
        <r>
          <rPr>
            <sz val="9"/>
            <color indexed="81"/>
            <rFont val="Tahoma"/>
            <family val="2"/>
            <charset val="204"/>
          </rPr>
          <t xml:space="preserve">
в том числе:
4 007 400,0 - (лимиты) по ФЗ в ред.397-ФЗ+7 792 800,0 (дополнительно летом уточнили по расходн.расписанию)</t>
        </r>
      </text>
    </comment>
  </commentList>
</comments>
</file>

<file path=xl/sharedStrings.xml><?xml version="1.0" encoding="utf-8"?>
<sst xmlns="http://schemas.openxmlformats.org/spreadsheetml/2006/main" count="756" uniqueCount="714">
  <si>
    <t xml:space="preserve">                                 Приложение 1</t>
  </si>
  <si>
    <t xml:space="preserve">                                 к Закону Брянской области</t>
  </si>
  <si>
    <t xml:space="preserve">                                 "Об исполнении областного бюджета за 2016 год"</t>
  </si>
  <si>
    <t>(рублей)</t>
  </si>
  <si>
    <t>ГАД</t>
  </si>
  <si>
    <t>Код бюджетной классификации Российской Федерации</t>
  </si>
  <si>
    <t>Наименование доходов</t>
  </si>
  <si>
    <t>Кассовое исполнение</t>
  </si>
  <si>
    <t>000 1 00 00000 00 0000 000</t>
  </si>
  <si>
    <t>НАЛОГОВЫЕ И НЕНАЛОГОВЫЕ ДОХОДЫ</t>
  </si>
  <si>
    <t>182 1 01 00000 00 0000 000</t>
  </si>
  <si>
    <t>НАЛОГИ НА ПРИБЫЛЬ, ДОХОДЫ</t>
  </si>
  <si>
    <t xml:space="preserve"> 182 1 01 01000 00 0000 110</t>
  </si>
  <si>
    <t>Налог на прибыль организаций</t>
  </si>
  <si>
    <t xml:space="preserve"> 182 1 01 01010 00 0000 110</t>
  </si>
  <si>
    <t>Налог на прибыль организаций, зачисляемый в бюджеты бюджетной системы Российской Федерации по соответствующим ставкам</t>
  </si>
  <si>
    <t xml:space="preserve"> 182 1 01 01012 02 0000 110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</si>
  <si>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</si>
  <si>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182 1 01 01014 02 0000 110</t>
  </si>
  <si>
    <t>Налог на прибыль организаций консолидированных групп налогоплательщиков, зачисляемый в бюджеты субъектов Российской Федерации</t>
  </si>
  <si>
    <t xml:space="preserve"> 182 1 01 02000 01 0000 110</t>
  </si>
  <si>
    <t>Налог на доходы физических лиц</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</si>
  <si>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</si>
  <si>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</si>
  <si>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</si>
  <si>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</si>
  <si>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</si>
  <si>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</si>
  <si>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</si>
  <si>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</si>
  <si>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000 1 03 00000 00 0000 000</t>
  </si>
  <si>
    <t>НАЛОГИ НА ТОВАРЫ (РАБОТЫ, УСЛУГИ), РЕАЛИЗУЕМЫЕ НА ТЕРРИТОРИИ РОССИЙСКОЙ ФЕДЕРАЦИИ</t>
  </si>
  <si>
    <t xml:space="preserve"> 000 1 03 02000 01 0000 110</t>
  </si>
  <si>
    <t>Акцизы по подакцизным товарам (продукции), производимым на территории Российской Федерации</t>
  </si>
  <si>
    <t>182 1 03 02100 01 0000 110</t>
  </si>
  <si>
    <t>Акцизы на пиво, производимое на территории Российской Федерации</t>
  </si>
  <si>
    <t>182 1 03 02110 01 0000 110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</si>
  <si>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</si>
  <si>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182 1 03 02120 01 0000 110</t>
  </si>
  <si>
    <t>Акцизы на сидр, пуаре, медовуху, производимые на территории Российской Федерации</t>
  </si>
  <si>
    <t>100 1 03 02230 01 0000 110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</si>
  <si>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</si>
  <si>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</si>
  <si>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</si>
  <si>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</si>
  <si>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</si>
  <si>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</si>
  <si>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</si>
  <si>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182 1 05 00000 00 0000 000</t>
  </si>
  <si>
    <t>НАЛОГИ НА СОВОКУПНЫЙ ДОХОД</t>
  </si>
  <si>
    <t>182 1 05 01000 00 0000 110</t>
  </si>
  <si>
    <t>Налог, взимаемый в связи с применением упрощенной системы налогообложения</t>
  </si>
  <si>
    <t>182 1 05 01010 01 0000 110</t>
  </si>
  <si>
    <t>Налог, взимаемый с налогоплательщиков, выбравших в качестве объекта налогообложения доходы</t>
  </si>
  <si>
    <t>182 1 05 01011 01 0000 110</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</si>
  <si>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</si>
  <si>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</si>
  <si>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182 1 05 01020 01 0000 110</t>
  </si>
  <si>
    <t>Налог, взимаемый с налогоплательщиков, выбравших в качестве объекта налогообложения доходы, уменьшенные на величину расходов</t>
  </si>
  <si>
    <t>182 1 05 01021 01 0000 110</t>
  </si>
  <si>
    <t>182 1 05 01022 01 0000 110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</si>
  <si>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</si>
  <si>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182 1 05 01050 01 0000 110</t>
  </si>
  <si>
    <t>Минимальный налог, зачисляемый в бюджеты субъектов Российской Федерации</t>
  </si>
  <si>
    <t xml:space="preserve"> 182 1 05 03000 01 0000 110</t>
  </si>
  <si>
    <t xml:space="preserve">  Единый сельскохозяйственный налог</t>
  </si>
  <si>
    <t>182 1 05 03020 01 0000 110</t>
  </si>
  <si>
    <t>Единый сельскохозяйственный налог (за налоговые периоды, истекшие до 1 января 2011 года)</t>
  </si>
  <si>
    <t>182 1 06 00000 00 0000 000</t>
  </si>
  <si>
    <t>НАЛОГИ НА ИМУЩЕСТВО</t>
  </si>
  <si>
    <t>182 1 06 02000 02 0000 110</t>
  </si>
  <si>
    <t>Налог на имущество организаций</t>
  </si>
  <si>
    <t>182 1 06 02010 02 0000 110</t>
  </si>
  <si>
    <t>Налог на имущество организаций по имуществу, не входящему в Единую систему газоснабжения</t>
  </si>
  <si>
    <t>182 1 06 02020 02 0000 110</t>
  </si>
  <si>
    <t>Налог на имущество организаций по имуществу, входящему в Единую систему газоснабжения</t>
  </si>
  <si>
    <t>182 1 06 04000 02 0000 110</t>
  </si>
  <si>
    <t>Транспортный налог</t>
  </si>
  <si>
    <t>182 1 06 04011 02 0000 110</t>
  </si>
  <si>
    <t>Транспортный налог с организаций</t>
  </si>
  <si>
    <t>182 1 06 04012 02 0000 110</t>
  </si>
  <si>
    <t>Транспортный налог с физических лиц</t>
  </si>
  <si>
    <t>182 1 06 05000 02 0000 110</t>
  </si>
  <si>
    <t>Налог на игорный бизнес</t>
  </si>
  <si>
    <t>182 1 07 00000 00 0000 000</t>
  </si>
  <si>
    <t>НАЛОГИ, СБОРЫ И РЕГУЛЯРНЫЕ ПЛАТЕЖИ ЗА ПОЛЬЗОВАНИЕ ПРИРОДНЫМИ РЕСУРСАМИ</t>
  </si>
  <si>
    <t>182 1 07 01000 01 0000 110</t>
  </si>
  <si>
    <t>Налог на добычу полезных ископаемых</t>
  </si>
  <si>
    <t>182 1 07 01020 01 0000 110</t>
  </si>
  <si>
    <t>Налог на добычу общераспространенных полезных ископаемых</t>
  </si>
  <si>
    <t>182 1 07 01030 01 0000 110</t>
  </si>
  <si>
    <t>Налог на добычу прочих полезных ископаемых (за исключением полезных ископаемых в виде природных алмазов)</t>
  </si>
  <si>
    <t>182 1 07 04000 01 0000 110</t>
  </si>
  <si>
    <t>Сборы за пользование объектами животного мира и за пользование объектами водных биологических ресурсов</t>
  </si>
  <si>
    <t>182 1 07 04010 01 0000 110</t>
  </si>
  <si>
    <t>Сбор за пользование объектами животного мира</t>
  </si>
  <si>
    <t>182 1 07 04030 01 0000 110</t>
  </si>
  <si>
    <t xml:space="preserve">  Сбор за пользование объектами водных биологических ресурсов (по внутренним водным объектам)</t>
  </si>
  <si>
    <t>000 1 08 00000 00 0000 000</t>
  </si>
  <si>
    <t>ГОСУДАРСТВЕННАЯ ПОШЛИНА</t>
  </si>
  <si>
    <t>188 1 08 06000 01 0000 110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</si>
  <si>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</si>
  <si>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000 1 08 07000 01 0000 110</t>
  </si>
  <si>
    <t>Государственная пошлина за государственную регистрацию, а также за совершение прочих юридически значимых действий</t>
  </si>
  <si>
    <t>182 1 08 07010 01 0000 110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</si>
  <si>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</si>
  <si>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321 1 08 07020 01 0000 110</t>
  </si>
  <si>
    <t>Государственная пошлина за государственную регистрацию прав, ограничений (обременений) прав на недвижимое имущество и сделок с ним</t>
  </si>
  <si>
    <t>000 1 08 07080 01 0000 110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</si>
  <si>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</si>
  <si>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000 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</si>
  <si>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</si>
  <si>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</si>
  <si>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318 1 08 07110 01 0000 110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</si>
  <si>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</si>
  <si>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318 1 08 07120 01 0000 110</t>
  </si>
  <si>
    <t>Государственная пошлина за государственную регистрацию политических партий и региональных отделений политических партий</t>
  </si>
  <si>
    <t>096 1 08 07130 01 0000 110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</si>
  <si>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</si>
  <si>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810 1 08 07140 01 0000 110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</si>
  <si>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</si>
  <si>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810 1 08 07142 01 0000 110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</si>
  <si>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проведение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</si>
  <si>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819 1 08 07170 01 0000 110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</si>
  <si>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</si>
  <si>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819 1 08 07172 01 0000 110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</si>
  <si>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</si>
  <si>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808 1 08 07260 01 0000 110</t>
  </si>
  <si>
    <t xml:space="preserve">Государственная пошлина за выдачу разрешения на выброс вредных (загрязняющих) веществ в атмосферный воздух </t>
  </si>
  <si>
    <t>808 1 08 07262 01 0000 110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</si>
  <si>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</si>
  <si>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808 1 08 07280 01 0000 110</t>
  </si>
  <si>
    <t xml:space="preserve">  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</si>
  <si>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808 1 08 07282 01 0000 110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</si>
  <si>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</si>
  <si>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816 1 08 07300 01 0000 110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</si>
  <si>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</si>
  <si>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825 1 08 07340 01 0000 110</t>
  </si>
  <si>
    <t>Государственная пошлина за выдачу свидетельства о государственной аккредитации региональной спортивной федерации</t>
  </si>
  <si>
    <t>816 1 08 07380 01 0000 110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</si>
  <si>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</si>
  <si>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816 1 08 07390 01 0000 110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</si>
  <si>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</si>
  <si>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804 1 08 07400 01 0000 110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</si>
  <si>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</si>
  <si>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000 1 09 00000 00 0000 000</t>
  </si>
  <si>
    <t xml:space="preserve">  ЗАДОЛЖЕННОСТЬ И ПЕРЕРАСЧЕТЫ ПО ОТМЕНЕННЫМ НАЛОГАМ, СБОРАМ И ИНЫМ ОБЯЗАТЕЛЬНЫМ ПЛАТЕЖАМ</t>
  </si>
  <si>
    <t xml:space="preserve"> 182 1 09 03000 00 0000 110</t>
  </si>
  <si>
    <t xml:space="preserve">  Платежи за пользование природными ресурсами</t>
  </si>
  <si>
    <t xml:space="preserve"> 182 1 09 03020 00 0000 110</t>
  </si>
  <si>
    <t xml:space="preserve">  Платежи за добычу полезных ископаемых</t>
  </si>
  <si>
    <t xml:space="preserve"> 182 1 09 03021 00 0000 110</t>
  </si>
  <si>
    <t xml:space="preserve">  Платежи за добычу общераспространенных полезных ископаемых</t>
  </si>
  <si>
    <t xml:space="preserve"> 182 1 09 03021 04 0000 110</t>
  </si>
  <si>
    <t xml:space="preserve">  Платежи за добычу общераспространенных полезных ископаемых, мобилизуемые на территориях городских округов</t>
  </si>
  <si>
    <t xml:space="preserve"> 182 1 09 03021 05 0000 110</t>
  </si>
  <si>
    <t xml:space="preserve">  Платежи за добычу общераспространенных полезных ископаемых, мобилизуемые на территориях муниципальных районов</t>
  </si>
  <si>
    <t xml:space="preserve"> 182 1 09 03023 01 0000 110</t>
  </si>
  <si>
    <t xml:space="preserve">  Платежи за добычу подземных вод</t>
  </si>
  <si>
    <t xml:space="preserve"> 182 1 09 03025 01 0000 110</t>
  </si>
  <si>
    <t xml:space="preserve">  Платежи за добычу других полезных ископаемых</t>
  </si>
  <si>
    <t xml:space="preserve"> 182 1 09 03080 00 0000 110</t>
  </si>
  <si>
    <t xml:space="preserve">  Отчисления на воспроизводство минерально-сырьевой базы</t>
  </si>
  <si>
    <t xml:space="preserve"> 182 1 09 03082 02 0000 110</t>
  </si>
  <si>
    <t xml:space="preserve">  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</si>
  <si>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 xml:space="preserve"> 182 1 09 03083 02 0000 110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</si>
  <si>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</si>
  <si>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182 1 09 04000 00 0000 110</t>
  </si>
  <si>
    <t xml:space="preserve">  Налоги на имущество</t>
  </si>
  <si>
    <t xml:space="preserve"> 182 1 09 04010 02 0000 110</t>
  </si>
  <si>
    <t xml:space="preserve">  Налог на имущество предприятий</t>
  </si>
  <si>
    <t xml:space="preserve"> 182 1 09 04020 02 0000 110</t>
  </si>
  <si>
    <t xml:space="preserve">  Налог с владельцев транспортных средств и налог на приобретение автотранспортных средств</t>
  </si>
  <si>
    <t xml:space="preserve"> 182 1 09 04030 01 0000 110</t>
  </si>
  <si>
    <t xml:space="preserve">  Налог на пользователей автомобильных дорог</t>
  </si>
  <si>
    <t xml:space="preserve"> 182 1 09 04040 01 0000 110</t>
  </si>
  <si>
    <t xml:space="preserve">  Налог с имущества, переходящего в порядке наследования или дарения</t>
  </si>
  <si>
    <t xml:space="preserve"> 182 1 09 06000 02 0000 110</t>
  </si>
  <si>
    <t xml:space="preserve">  Прочие налоги и сборы (по отмененным налогам и сборам субъектов Российской Федерации)</t>
  </si>
  <si>
    <t xml:space="preserve"> 182 1 09 06010 02 0000 110</t>
  </si>
  <si>
    <t xml:space="preserve">  Налог с продаж</t>
  </si>
  <si>
    <t xml:space="preserve"> 182 1 09 11000 02 0000 110</t>
  </si>
  <si>
    <t xml:space="preserve">  Налог, взимаемый в виде стоимости патента в связи с применением упрощенной системы налогообложения</t>
  </si>
  <si>
    <t xml:space="preserve"> 182 1 09 11010 02 0000 110</t>
  </si>
  <si>
    <t>000 1 11 00000 00 0000 000</t>
  </si>
  <si>
    <t>ДОХОДЫ ОТ ИСПОЛЬЗОВАНИЯ ИМУЩЕСТВА, НАХОДЯЩЕГОСЯ В ГОСУДАРСТВЕННОЙ И МУНИЦИПАЛЬНОЙ СОБСТВЕННОСТИ</t>
  </si>
  <si>
    <t>824 1 11 01000 00 0000 120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</si>
  <si>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</si>
  <si>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824 1 11 01020 02 0000 120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</si>
  <si>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</si>
  <si>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818 1 11 03000 00 0000 120</t>
  </si>
  <si>
    <t>Проценты, полученные от предоставления бюджетных кредитов внутри страны</t>
  </si>
  <si>
    <t>818 1 11 03020 02 0000 120</t>
  </si>
  <si>
    <t>Проценты, полученные от предоставления бюджетных кредитов внутри страны за счет средств бюджетов субъектов Российской Федерации</t>
  </si>
  <si>
    <t>824 1 11 05000 00 0000 120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</si>
  <si>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</si>
  <si>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824 1 11 05020 00 0000 120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</si>
  <si>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</si>
  <si>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824 1 11 05022 02 0000 120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</si>
  <si>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</si>
  <si>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824 1 11 05030 00 0000 120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</si>
  <si>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</si>
  <si>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824 1 11 05032 02 0000 120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</si>
  <si>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</si>
  <si>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824 1 11 05070 00 0000 120</t>
  </si>
  <si>
    <t>Доходы от сдачи в аренду имущества, составляющего государственную (муниципальную) казну (за исключением земельных участков)</t>
  </si>
  <si>
    <t>824 1 11 05072 02 0000 120</t>
  </si>
  <si>
    <t>Доходы от сдачи в аренду имущества, составляющего казну субъекта Российской Федерации (за исключением земельных участков)</t>
  </si>
  <si>
    <t>824 1 11 07000 00 0000 120</t>
  </si>
  <si>
    <t>Платежи от государственных и муниципальных унитарных предприятий</t>
  </si>
  <si>
    <t>824 1 11 07010 00 0000 120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</si>
  <si>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</si>
  <si>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824 1 11 07012 02 0000 120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</si>
  <si>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</si>
  <si>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824 1 11 09000 00 0000 120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</si>
  <si>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</si>
  <si>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824 1 11 09040 00 0000 120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</si>
  <si>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</si>
  <si>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824 1 11 09042 02 0000 120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</si>
  <si>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</si>
  <si>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000 1 12 00000 00 0000 000</t>
  </si>
  <si>
    <t>ПЛАТЕЖИ ПРИ ПОЛЬЗОВАНИИ ПРИРОДНЫМИ РЕСУРСАМИ</t>
  </si>
  <si>
    <t>048 1 12 01000 01 0000 120</t>
  </si>
  <si>
    <t>Плата за негативное воздействие на окружающую среду</t>
  </si>
  <si>
    <t>048</t>
  </si>
  <si>
    <t>048 1 12 01010 01 0000 120</t>
  </si>
  <si>
    <t>Плата за выбросы загрязняющих веществ в атмосферный воздух стационарными объектами</t>
  </si>
  <si>
    <t>048 1 12 01020 01 0000 120</t>
  </si>
  <si>
    <t>Плата за выбросы загрязняющих веществ в атмосферный воздух передвижными объектами</t>
  </si>
  <si>
    <t>048 1 12 01030 01 0000 120</t>
  </si>
  <si>
    <t>Плата за сбросы загрязняющих веществ в водные объекты</t>
  </si>
  <si>
    <t>048 1 12 01040 01 0000 120</t>
  </si>
  <si>
    <t>Плата за размещение отходов производства и потребления</t>
  </si>
  <si>
    <t>000 1 12 02000 00 0000 120</t>
  </si>
  <si>
    <t>Платежи при пользовании недрами</t>
  </si>
  <si>
    <t>808 1 12 02010 01 0000 120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</si>
  <si>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</si>
  <si>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808 1 12 02012 01 0000 120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</si>
  <si>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</si>
  <si>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182 1 12 02030 01 0000 120</t>
  </si>
  <si>
    <t>Регулярные платежи за пользование недрами при пользовании недрами на территории Российской Федерации</t>
  </si>
  <si>
    <t>808 1 12 02050 01 0000 120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</si>
  <si>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</si>
  <si>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808 1 12 02052 01 0000 120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</si>
  <si>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</si>
  <si>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836 1 12 04000 00 0000 120</t>
  </si>
  <si>
    <t>Плата за использование лесов</t>
  </si>
  <si>
    <t>836 1 12 04010 00 0000 120</t>
  </si>
  <si>
    <t>Плата за использование лесов, расположенных на землях лесного фонда</t>
  </si>
  <si>
    <t>836 1 12 04013 02 0000 120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</si>
  <si>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</si>
  <si>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836 1 12 04014 02 0000 120</t>
  </si>
  <si>
    <t>Плата за использование лесов, расположенных на землях лесного фонда, в части, превышающей минимальный размер арендной платы</t>
  </si>
  <si>
    <t>836 1 12 04015 02 0000 120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</si>
  <si>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</si>
  <si>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</si>
  <si>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</si>
  <si>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</si>
  <si>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</si>
  <si>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836 113 01400 01 0000 130</t>
  </si>
  <si>
    <t>Плата за предоставление сведений, документов, содержащихся в государственных реестрах (регистрах)</t>
  </si>
  <si>
    <t>836 113 01410 01 0000 130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</si>
  <si>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</si>
  <si>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819 1 13 01500 00 0000 130</t>
  </si>
  <si>
    <t>Плата за оказание услуг по присоединению объектов дорожного сервиса к автомобильным дорогам общего пользования</t>
  </si>
  <si>
    <t>819 1 13 01520 02 0000 130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</si>
  <si>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</si>
  <si>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000 1 13 01990 00 0000 130</t>
  </si>
  <si>
    <t>Прочие доходы от оказания платных услуг (работ)</t>
  </si>
  <si>
    <t>000 1 13 01992 02 0000 130*</t>
  </si>
  <si>
    <t>Прочие доходы от оказания платных услуг (работ) получателями средств бюджетов субъектов Российской Федерации</t>
  </si>
  <si>
    <t>000 1 13 02000 00 0000 130</t>
  </si>
  <si>
    <t>Доходы от компенсации затрат государства</t>
  </si>
  <si>
    <t>000 1 13 02990 00 0000 130</t>
  </si>
  <si>
    <t>Прочие доходы от компенсации затрат государства</t>
  </si>
  <si>
    <t>000 1 13 02992 02 0000 130*</t>
  </si>
  <si>
    <t>Прочие доходы от компенсации затрат бюджетов субъектов Российской Федерации</t>
  </si>
  <si>
    <t>824 1 14 00000 00 0000 000</t>
  </si>
  <si>
    <t>ДОХОДЫ ОТ ПРОДАЖИ МАТЕРИАЛЬНЫХ И НЕМАТЕРИАЛЬНЫХ АКТИВОВ</t>
  </si>
  <si>
    <t>824 1 14 02000 00 0000 000</t>
  </si>
  <si>
    <t>Доходы от реализации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</si>
  <si>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824 1 14 02020 02 0000 410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</si>
  <si>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</si>
  <si>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824 1 14 02022 02 0000 410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</si>
  <si>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</si>
  <si>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 xml:space="preserve">824 1 14 02023 02 0000 410
</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</si>
  <si>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</si>
  <si>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824 1 14 02020 02 0000 440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</si>
  <si>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</si>
  <si>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824 1 14 02022 02 0000 440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</si>
  <si>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</si>
  <si>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824 1 14 06000 00 0000 430</t>
  </si>
  <si>
    <t>Доходы от продажи земельных участков, находящихся в государственной и муниципальной собственности</t>
  </si>
  <si>
    <t>824 1 14 06020 00 0000 430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</si>
  <si>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</si>
  <si>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824 1 14 06022 02 0000 430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</si>
  <si>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</si>
  <si>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837 1 15 00000 00 0000 000</t>
  </si>
  <si>
    <t>АДМИНИСТРАТИВНЫЕ ПЛАТЕЖИ И СБОРЫ</t>
  </si>
  <si>
    <t>837 1 15 02000 00 0000 140</t>
  </si>
  <si>
    <t>Платежи, взимаемые государственными и муниципальными органами (организациями) за выполнение определенных функций</t>
  </si>
  <si>
    <t>837 1 15 02020 02 0000 140</t>
  </si>
  <si>
    <t>Платежи, взимаемые государственными органами (организациями) субъектов Российской Федерации за выполнение определенных функций</t>
  </si>
  <si>
    <t>000 1 16 00000 00 0000 000</t>
  </si>
  <si>
    <t>ШТРАФЫ, САНКЦИИ, ВОЗМЕЩЕНИЕ УЩЕРБА</t>
  </si>
  <si>
    <t>823 1 16 02000 00 0000 140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</si>
  <si>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</si>
  <si>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823 1 16 02030 02 0000 140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</si>
  <si>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</si>
  <si>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322 1 16 21000 00 0000 140</t>
  </si>
  <si>
    <t>Денежные взыскания (штрафы) и иные суммы, взыскиваемые с лиц, виновных в совершении преступлений, и в возмещение ущерба имуществу</t>
  </si>
  <si>
    <t>322 1 16 21020 02 0000 140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</si>
  <si>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</si>
  <si>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808 1 16 25000 00 0000 140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</si>
  <si>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</si>
  <si>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808 1 16 25080 00 0000 140</t>
  </si>
  <si>
    <t xml:space="preserve">Денежные взыскания (штрафы) за нарушение водного законодательства </t>
  </si>
  <si>
    <t>808 1 16 25082 02 0000 140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</si>
  <si>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</si>
  <si>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000 1 16 26000 01 0000 140*</t>
  </si>
  <si>
    <t>Денежные взыскания (штрафы) за нарушение законодательства о рекламе</t>
  </si>
  <si>
    <t>000 1 16 27000 01 0000 140*</t>
  </si>
  <si>
    <t>Денежные взыскания (штрафы) за нарушение законодательства Российской Федерации о пожарной безопасности</t>
  </si>
  <si>
    <t>000 1 16 30000 01 0000 140</t>
  </si>
  <si>
    <t>Денежные взыскания (штрафы) за правонарушения в области дорожного движения</t>
  </si>
  <si>
    <t>000 1 16 30010 01 0000 140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</si>
  <si>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</si>
  <si>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</si>
  <si>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</si>
  <si>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000 1 16 30020 01 0000 140*</t>
  </si>
  <si>
    <t>Денежные взыскания (штрафы) за нарушение законодательства Российской Федерации о безопасности дорожного движения</t>
  </si>
  <si>
    <t>000 1 16 33000 00 0000 140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</si>
  <si>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</si>
  <si>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33020 02 0000 140*</t>
  </si>
  <si>
    <t>Денежные взыскания (штрафы) за нарушение законодательства Российской Федерации о размещении заказов на поставки товаров, выполнение работ, оказание услуг для нужд субъектов Российской Федерации</t>
  </si>
  <si>
    <t>819 1 16 37000 00 0000 140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</si>
  <si>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</si>
  <si>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819 1 16 37020 02 0000 140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</si>
  <si>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</si>
  <si>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000 1 16 90000 00 0000 140</t>
  </si>
  <si>
    <t>Прочие поступления от денежных взысканий (штрафов) и иных сумм в возмещение ущерба</t>
  </si>
  <si>
    <t>000 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</si>
  <si>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</si>
  <si>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 xml:space="preserve"> 000 1 17 00000 00 0000 000</t>
  </si>
  <si>
    <t>Прочие неналоговые доходы</t>
  </si>
  <si>
    <t xml:space="preserve"> 000 1 17 01000 00 0000 180</t>
  </si>
  <si>
    <t xml:space="preserve">  Невыясненные поступления</t>
  </si>
  <si>
    <t xml:space="preserve"> 000 1 17 01020 02 0000 180*</t>
  </si>
  <si>
    <t xml:space="preserve">  Невыясненные поступления, зачисляемые в бюджеты субъектов Российской Федерации</t>
  </si>
  <si>
    <t xml:space="preserve"> 000 1 17 05000 00 0000 180</t>
  </si>
  <si>
    <t xml:space="preserve">  Прочие неналоговые доходы</t>
  </si>
  <si>
    <t xml:space="preserve"> 000 1 17 05020 02 0000 180*</t>
  </si>
  <si>
    <t xml:space="preserve">  Прочие неналоговые доходы бюджетов субъектов Российской Федерации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</si>
  <si>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</si>
  <si>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</si>
  <si>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</si>
  <si>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</si>
  <si>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818 2 02 01000 00 0000 151</t>
  </si>
  <si>
    <t>Дотации бюджетам субъектов Российской Федерации и муниципальных образований</t>
  </si>
  <si>
    <t>818 2 02 01001 00 0000 151</t>
  </si>
  <si>
    <t>Дотации на выравнивание бюджетной обеспеченности</t>
  </si>
  <si>
    <t>818 2 02 01001 02 0000 151</t>
  </si>
  <si>
    <t>Дотации бюджетам субъектов Российской Федерации на выравнивание бюджетной обеспеченности</t>
  </si>
  <si>
    <t>818 2 02 01003 00 0000 151</t>
  </si>
  <si>
    <t xml:space="preserve"> Дотации бюджетам на поддержку мер по обеспечению сбалансированности бюджетов</t>
  </si>
  <si>
    <t>818 2 02 01003 02 0000 151</t>
  </si>
  <si>
    <t>Дотации бюджетам субъектов Российской Федерации на поддержку мер по обеспечению сбалансированности бюджетов</t>
  </si>
  <si>
    <t>000 2 02 02000 00 0000 151</t>
  </si>
  <si>
    <t>Субсидии бюджетам бюджетной системы Российской Федерации (межбюджетные субсидии)</t>
  </si>
  <si>
    <t>818 2 02 02009 00 0000 151</t>
  </si>
  <si>
    <t>Субсидии бюджетам на государственную поддержку малого и среднего предпринимательства, включая  крестьянские (фермерские) хозяйства</t>
  </si>
  <si>
    <t>818 2 02 02009 02 0000 151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</si>
  <si>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</si>
  <si>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832 2 02 02046 00 0000 151</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</si>
  <si>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</si>
  <si>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832 2 02 02046 02 0000 151</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</si>
  <si>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</si>
  <si>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000 2 02 02051 00 0000 151</t>
  </si>
  <si>
    <t>Субсидии бюджетам на реализацию федеральных целевых программ</t>
  </si>
  <si>
    <t>000 2 02 02051 02 0000 151</t>
  </si>
  <si>
    <t>Субсидии бюджетам субъектов Российской Федерации на реализацию федеральных целевых программ</t>
  </si>
  <si>
    <t>817 2 02 02051 02 0000 151</t>
  </si>
  <si>
    <t>825 2 02 02051 02 0000 151</t>
  </si>
  <si>
    <t>808 2 02 02051 02 0000 151</t>
  </si>
  <si>
    <t>840 2 02 02051 02 0000 151</t>
  </si>
  <si>
    <t>816 2 02 02067 02 0000 151</t>
  </si>
  <si>
    <t>Субсидии бюджетам субъектов Российской Федерации на поощрение лучших учителей</t>
  </si>
  <si>
    <t>000 2 02 02077 00 0000 151</t>
  </si>
  <si>
    <t>Субсидии бюджетам на софинансирование капитальных вложений в объекты государственной (муниципальной) собственности</t>
  </si>
  <si>
    <t>000 2 02 02077 02 0000 151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</si>
  <si>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</si>
  <si>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 xml:space="preserve"> 817 2 02 02077 02 0000 151</t>
  </si>
  <si>
    <t xml:space="preserve">817 2 02 02077 02 0000 151 </t>
  </si>
  <si>
    <t>819 2 02 02077 02 0000 151</t>
  </si>
  <si>
    <t>815 2 02 02077 02 0000 151</t>
  </si>
  <si>
    <t>818 2 02 02077 02 0000 151</t>
  </si>
  <si>
    <t>816 2 02 02103 02 0000 151</t>
  </si>
  <si>
    <t xml:space="preserve">
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
</t>
  </si>
  <si>
    <t>821 2 02 02118 02 0000 151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</si>
  <si>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 обучением компьютерной грамотности неработающих пенсионеров</t>
  </si>
  <si>
    <t>825 2 02 02133 00 0000 151</t>
  </si>
  <si>
    <t xml:space="preserve">  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</si>
  <si>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825 2 02 02133 02 0000 151</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</si>
  <si>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</si>
  <si>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821 2 02 02172 02 0000 151</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</si>
  <si>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t>
  </si>
  <si>
    <t>821 2 02 02173 02 0000 151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</si>
  <si>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</si>
  <si>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817 2 02 02174 02 0000 151</t>
  </si>
  <si>
    <t>Субсидии бюджетам субъектов Российской Федерации на возмещение части затрат на приобретение элитных семян</t>
  </si>
  <si>
    <t>817 2 02 02176 02 0000 151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</si>
  <si>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</si>
  <si>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817 2 02 02177 02 0000 151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</si>
  <si>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</si>
  <si>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817 2 02 02178 02 0000 151</t>
  </si>
  <si>
    <t>Субсидии бюджетам субъектов Российской Федерации на поддержку экономически значимых региональных программ в области растениеводства</t>
  </si>
  <si>
    <t xml:space="preserve">817 2 02 02181 02 0000 151
</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</si>
  <si>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</si>
  <si>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 xml:space="preserve">817 2 02 02182 02 0000 151
</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</si>
  <si>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</si>
  <si>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817 2 02 02183 02 0000 151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</si>
  <si>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</si>
  <si>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817 2 02 02184 02 0000 151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</si>
  <si>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</si>
  <si>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817 2 02 02185 02 0000 151</t>
  </si>
  <si>
    <t>Субсидии бюджетам субъектов Российской Федерации на поддержку племенного животноводства</t>
  </si>
  <si>
    <t>817 2 02 02186 02 0000 151</t>
  </si>
  <si>
    <t>Субсидии бюджетам субъектов Российской Федерации на 1 килограмм реализованного и (или) отгруженного на собственную переработку молока</t>
  </si>
  <si>
    <t>817 2 02 02190 02 0000 151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</si>
  <si>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</si>
  <si>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817 2 02 02191 02 0000 151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</si>
  <si>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</si>
  <si>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817 2 02 02192 02 0000 151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</si>
  <si>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</si>
  <si>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817 2 02 02193 02 0000 151</t>
  </si>
  <si>
    <t>Субсидии бюджетам субъектов Российской Федерации на поддержку племенного крупного рогатого скота мясного направления</t>
  </si>
  <si>
    <t>817 2 02 02194 02 0000 151</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</si>
  <si>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</si>
  <si>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817 2 02 02195 02 0000 151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</si>
  <si>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</si>
  <si>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817 2 02 02196 00 0000 151</t>
  </si>
  <si>
    <t>Субсидии бюджетам на поддержку начинающих фермеров</t>
  </si>
  <si>
    <t>817 2 02 02196 02 0000 151</t>
  </si>
  <si>
    <t xml:space="preserve">
Субсидии бюджетам субъектов Российской Федерации на поддержку начинающих фермеров
</t>
  </si>
  <si>
    <t>817 2 02 02197 00 0000 151</t>
  </si>
  <si>
    <t>Субсидии бюджетам на развитие семейных животноводческих ферм</t>
  </si>
  <si>
    <t>817 2 02 02197 02 0000 151</t>
  </si>
  <si>
    <t>Субсидии бюджетам субъектов Российской Федерации на развитие семейных животноводческих ферм</t>
  </si>
  <si>
    <t>817 2 02 02198 02 0000 151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</si>
  <si>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</si>
  <si>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817 2 02 02199 02 0000 151</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</si>
  <si>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</si>
  <si>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816 2 02 02207 00 0000 151</t>
  </si>
  <si>
    <t>Субсидии бюджетам на реализацию мероприятий государственной программы Российской Федерации "Доступная среда" на 2011 - 2020 годы</t>
  </si>
  <si>
    <t>816 2 02 02207 02 0000 151</t>
  </si>
  <si>
    <r>
      <t xml:space="preserve">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
</t>
    </r>
    <r>
      <rPr>
        <i/>
        <sz val="14"/>
        <color indexed="12"/>
        <rFont val="Times New Roman"/>
        <family val="1"/>
        <charset val="204"/>
      </rPr>
      <t/>
    </r>
  </si>
  <si>
    <t>814 2 02 02208 02 0000 151</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</si>
  <si>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</si>
  <si>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821 2 02 02212 02 0000 151</t>
  </si>
  <si>
    <t xml:space="preserve">
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
</t>
  </si>
  <si>
    <t>821 2 02 02213 02 0000 151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</si>
  <si>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</si>
  <si>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816 2 02 02215 00 0000 151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</si>
  <si>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</si>
  <si>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816 2 02 02215 02 0000 151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</si>
  <si>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</si>
  <si>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825 2 02 02220 00 0000 151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</si>
  <si>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</si>
  <si>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825 2 02 02220 02 0000 151</t>
  </si>
  <si>
    <t xml:space="preserve">
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
</t>
  </si>
  <si>
    <t>832 2 02 02240 02 0000 151</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</si>
  <si>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</si>
  <si>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814 2 02 02241 02 0000 151</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</si>
  <si>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</si>
  <si>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817 2 02 02245 00 0000 151
</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</si>
  <si>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</si>
  <si>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 xml:space="preserve">817 2 02 02245 02 0000 151
</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</si>
  <si>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</si>
  <si>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817 2 02 02246 00 0000 151</t>
  </si>
  <si>
    <t>Субсидии бюджетам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</si>
  <si>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817 2 02 02246 02 0000 151</t>
  </si>
  <si>
    <t>Субсидии бюджетам субъектов Российской Федерации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</si>
  <si>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817 2 02 02248 00 0000 151</t>
  </si>
  <si>
    <t>Субсидии бюджетам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</si>
  <si>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817 2 02 02248 02 0000 151</t>
  </si>
  <si>
    <t>Субсидии бюджетам субъектов Российской Федерации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</si>
  <si>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817 2 02 02249 00 0000 151</t>
  </si>
  <si>
    <t>Субсидии бюджетам на возмещение части процентной ставки по краткосрочным кредитам (займам) на развитие молочного скотоводства</t>
  </si>
  <si>
    <t>817 2 02 02249 02 0000 151</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</si>
  <si>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</si>
  <si>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817 2 02 02250 00 0000 151</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</si>
  <si>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</si>
  <si>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817 2 02 02250 02 0000 151</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</si>
  <si>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</si>
  <si>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817 2 02 02253 00 0000 151</t>
  </si>
  <si>
    <t>Субсидии бюджетам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</si>
  <si>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817 2 02 02253 02 0000 151</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</si>
  <si>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</si>
  <si>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 xml:space="preserve">817 2 02 02258 00 0000 151 </t>
  </si>
  <si>
    <t>Субсидии бюджетам на поддержку племенного крупного рогатого скота молочного направления</t>
  </si>
  <si>
    <t xml:space="preserve">817 2 02 02258 02 0000 151 </t>
  </si>
  <si>
    <t>Субсидии бюджетам субъектов Российской Федерации на поддержку племенного крупного рогатого скота молочного направления</t>
  </si>
  <si>
    <t>840 2 02 02278 02 0000 151</t>
  </si>
  <si>
    <t>Субсидии бюджетам субъектов Российской Федерации на государственную поддержку молодежного предпринимательства</t>
  </si>
  <si>
    <t>816 2 02 02284 00 0000 151</t>
  </si>
  <si>
    <t>Субсидии бюджетам на реализацию мероприятий по содействию создания в субъектах Российской Федерации новых мест в общеобразовательных организациях</t>
  </si>
  <si>
    <t xml:space="preserve">816 2 02 02284 02 0000 151
</t>
  </si>
  <si>
    <t xml:space="preserve">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 </t>
  </si>
  <si>
    <t>000 2 02 03000 00 0000 151</t>
  </si>
  <si>
    <t>Субвенции бюджетам субъектов Российской Федерации и муниципальных образований</t>
  </si>
  <si>
    <t>821 2 02 03001 00 0000 151</t>
  </si>
  <si>
    <t>Субвенции бюджетам на оплату жилищно-коммунальных услуг отдельным категориям граждан</t>
  </si>
  <si>
    <t>821 2 02 03001 02 0000 151</t>
  </si>
  <si>
    <t>Субвенции бюджетам субъектов Российской Федерации на оплату жилищно-коммунальных услуг отдельным категориям граждан</t>
  </si>
  <si>
    <t>821 2 02 03004 00 0000 151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</si>
  <si>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</si>
  <si>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821 2 02 03004 02 0000 151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</si>
  <si>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</si>
  <si>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803 2 02 03007 00 0000 151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</si>
  <si>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</si>
  <si>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803 2 02 03007 02 0000 151</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</si>
  <si>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</si>
  <si>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814 2 02 03011 00 0000 151</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</si>
  <si>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</si>
  <si>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814 2 02 03011 02 0000 151</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</si>
  <si>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</si>
  <si>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821 2 02 03012 00 0000 151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</si>
  <si>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</si>
  <si>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821 2 02 03012 02 0000 151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</si>
  <si>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</si>
  <si>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803 2 02 03015 00 0000 151</t>
  </si>
  <si>
    <t>Субвенции бюджетам на осуществление первичного воинского учета на территориях, где отсутствуют военные комиссариаты</t>
  </si>
  <si>
    <t>803 2 02 03015 02 0000 151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</si>
  <si>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</si>
  <si>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836 2 02 03018 00 0000 151</t>
  </si>
  <si>
    <t>Субвенции бюджетам на осуществление отдельных полномочий в области лесных отношений</t>
  </si>
  <si>
    <t>836 2 02 03018 02 0000 151</t>
  </si>
  <si>
    <t>Субвенции бюджетам субъектов Российской Федерации на осуществление отдельных полномочий в области лесных отношений</t>
  </si>
  <si>
    <t>808 2 02 03019 00 0000 151</t>
  </si>
  <si>
    <t>Субвенции бюджетам на осуществление отдельных полномочий в области водных отношений</t>
  </si>
  <si>
    <t>808 2 02 03019 02 0000 151</t>
  </si>
  <si>
    <t>Субвенции бюджетам субъектов Российской Федерации на осуществление отдельных полномочий в области водных отношений</t>
  </si>
  <si>
    <t>821 2 02 03020 00 0000 151</t>
  </si>
  <si>
    <t>Субвенции бюджетам на выплату единовременного пособия при всех формах устройства детей, лишенных родительского попечения, в семью</t>
  </si>
  <si>
    <t>821 2 02 03020 02 0000 151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</si>
  <si>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</si>
  <si>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832 2 02 03025 00 0000 151</t>
  </si>
  <si>
    <t xml:space="preserve"> Субвенции бюджетам на реализацию полномочий Российской Федерации по осуществлению социальных выплат безработным гражданам</t>
  </si>
  <si>
    <t>832 2 02 03025 02 0000 151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</si>
  <si>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</si>
  <si>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821 2 02 03053 00 0000 151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</si>
  <si>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</si>
  <si>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821 2 02 03053 02 0000 151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</si>
  <si>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</si>
  <si>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821 2 02 03066 02 0000 151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</si>
  <si>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</si>
  <si>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821 2 02 03067 02 0000 151</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</si>
  <si>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</si>
  <si>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819 2 02 03069 00 0000 151</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</si>
  <si>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</si>
  <si>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819 2 02 03069 02 0000 151</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</si>
  <si>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</si>
  <si>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819 2 02 03070 00 0000 151</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</si>
  <si>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</si>
  <si>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819 2 02 03070 02 0000 151</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</si>
  <si>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</si>
  <si>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819 2 02 03077 00 0000 151</t>
  </si>
  <si>
    <t>Субвенции бюджетам на обеспечение жильем граждан, уволенных с военной службы (службы), и приравненных к ним лиц</t>
  </si>
  <si>
    <t>819 2 02 03077 02 0000 151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</si>
  <si>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</si>
  <si>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817 2 02 03121 00 0000 151</t>
  </si>
  <si>
    <t>Субвенции бюджетам на проведение Всероссийской сельскохозяйственной переписи в 2016 году</t>
  </si>
  <si>
    <t>817 2 02 03121 02 0000 151</t>
  </si>
  <si>
    <t>Субвенции бюджетам субъектов Российской Федерации на проведение Всероссийской сельскохозяйственной переписи в 2016 году</t>
  </si>
  <si>
    <t>821 2 02 03122 00 0000 151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</si>
  <si>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</si>
  <si>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821 2 02 03122 02 0000 151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</si>
  <si>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</si>
  <si>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821 2 02 03123 00 0000 151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</si>
  <si>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</si>
  <si>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821 2 02 03123 02 0000 151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</si>
  <si>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</si>
  <si>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814 2 02 03128 00 0000 151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</si>
  <si>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</si>
  <si>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814 2 02 03128 02 0000 151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</si>
  <si>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</si>
  <si>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818 2 02 03998 02 0000 151</t>
  </si>
  <si>
    <t>Единая субвенция бюджетам субъектов Российской Федерации</t>
  </si>
  <si>
    <t>000 2 02 04000 00 0000 151</t>
  </si>
  <si>
    <t>Иные межбюджетные трансферты</t>
  </si>
  <si>
    <t>803 2 02 04001 00 0000 151</t>
  </si>
  <si>
    <t>Межбюджетные трансферты, передаваемые бюджетам на содержание депутатов Государственной Думы и их помощников</t>
  </si>
  <si>
    <t>803 2 02 04001 02 0000 151</t>
  </si>
  <si>
    <t>Межбюджетные трансферты, передаваемые бюджетам субъектов Российской Федерации на содержание депутатов Государственной Думы и их помощников</t>
  </si>
  <si>
    <t>803 2 02 04002 00 0000 151</t>
  </si>
  <si>
    <t>Межбюджетные трансферты, передаваемые бюджетам на содержание членов Совета Федерации и их помощников</t>
  </si>
  <si>
    <t>803 2 02 04002 02 0000 151</t>
  </si>
  <si>
    <t>Межбюджетные трансферты, передаваемые бюджетам субъектов Российской Федерации на содержание членов Совета Федерации и их помощников</t>
  </si>
  <si>
    <t>814 2 02 04017 00 0000 151</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</si>
  <si>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</si>
  <si>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814 2 02 04017 02 0000 151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</si>
  <si>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</si>
  <si>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815 2 02 04025 00 0000 151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</si>
  <si>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</si>
  <si>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815 2 02 04025 02 0000 151</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</si>
  <si>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</si>
  <si>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815 2 02 04041 00 0000 151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</si>
  <si>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</si>
  <si>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815 2 02 04041 02 0000 151</t>
  </si>
  <si>
    <t>816 2 02 04042 00 0000 151</t>
  </si>
  <si>
    <t xml:space="preserve"> 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</si>
  <si>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816 2 02 04042 02 0000 151</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</si>
  <si>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</si>
  <si>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814 2 02 04043 02 0000 151</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</si>
  <si>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</si>
  <si>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815 2 02 04052 00 0000 151</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</si>
  <si>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</si>
  <si>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815 2 02 04052 02 0000 151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</si>
  <si>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</si>
  <si>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815 2 02 04053 00 0000 151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</si>
  <si>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</si>
  <si>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815 2 02 04053 02 0000 151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</si>
  <si>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</si>
  <si>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814 2 02 04055 02 0000 151</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</si>
  <si>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</si>
  <si>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814 2 02 04062 00 0000 151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</si>
  <si>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</si>
  <si>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814 2 02 04062 02 0000 151</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</si>
  <si>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</si>
  <si>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814 2 02 04064 02 0000 151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</si>
  <si>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</si>
  <si>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814 2 02 04066 00 0000 151</t>
  </si>
  <si>
    <t>Межбюджетные трансферты бюджетам на реализацию мероприятий по профилактике ВИЧ-инфекции и гепатитов В и С</t>
  </si>
  <si>
    <t>814 2 02 04066 02 0000 151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</si>
  <si>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</si>
  <si>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821 2 02 04081 00 0000 151</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</si>
  <si>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</si>
  <si>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821 2 02 04081 02 0000 151</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</si>
  <si>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</si>
  <si>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 xml:space="preserve">814 2 02 04087 02 0000 151 </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</si>
  <si>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</si>
  <si>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819 2 02 04095 00 0000 151</t>
  </si>
  <si>
    <t xml:space="preserve"> 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</si>
  <si>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819 2 02 04095 02 0000 151</t>
  </si>
  <si>
    <t>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</si>
  <si>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816 2 02 04118 00 0000 151</t>
  </si>
  <si>
    <t>Межбюджетные трансферты, передаваемые бюджетам на финансовое обеспечение мероприятий, связанных с отдыхом и оздоровлением детей, находящихся в трудной жизненной ситуации</t>
  </si>
  <si>
    <t>816 2 02 04118 02 0000 151</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</si>
  <si>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</si>
  <si>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815 2 02 04120 00 0000 151</t>
  </si>
  <si>
    <t>Межбюджетные трансферты, передаваемые бюджетам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</si>
  <si>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815 2 02 04120 02 0000 151</t>
  </si>
  <si>
    <t>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</si>
  <si>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821 2 02 04121 02 0000 151</t>
  </si>
  <si>
    <t xml:space="preserve">
Межбюджетные трансферты, передаваемые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
</t>
  </si>
  <si>
    <t>812 2 03 00000 00 0000 000</t>
  </si>
  <si>
    <t>Безвозмездные поступления от государственных (муниципальных) организаций</t>
  </si>
  <si>
    <t xml:space="preserve"> 812 2 03 02000 02 0000 180</t>
  </si>
  <si>
    <t>Безвозмездные поступления от государственных (муниципальных) организаций в бюджеты субъектов Российской Федерации</t>
  </si>
  <si>
    <t>812 2 03 02030 02 0000 180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</si>
  <si>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</si>
  <si>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812 2 03 02040 02 0000 180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</si>
  <si>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</si>
  <si>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000 2 18 00000 00 0000 000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</si>
  <si>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</si>
  <si>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</si>
  <si>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</si>
  <si>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000 2 18 02000 02 0000 151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</si>
  <si>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</si>
  <si>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000 2 18 02030 02 0000 151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</si>
  <si>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</si>
  <si>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803 2 18 02030 02 0000 151</t>
  </si>
  <si>
    <t>812 2 18 02030 02 0000 151</t>
  </si>
  <si>
    <t>815 2 18 02030 02 0000 151</t>
  </si>
  <si>
    <t>816 2 18 02030 02 0000 151</t>
  </si>
  <si>
    <t>819 2 18 02030 02 0000 151</t>
  </si>
  <si>
    <t>821 2 18 02030 02 0000 151</t>
  </si>
  <si>
    <t>840 2 18 02030 02 0000 151</t>
  </si>
  <si>
    <t>000 2 18 02040 02 0000 151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</si>
  <si>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</si>
  <si>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803 2 18 02040 02 0000 151</t>
  </si>
  <si>
    <t>815 2 18 02040 02 0000 151</t>
  </si>
  <si>
    <t>816 2 18 02040 02 0000 151</t>
  </si>
  <si>
    <t>819 2 18 02040 02 0000 151</t>
  </si>
  <si>
    <t>821 2 18 02040 02 0000 151</t>
  </si>
  <si>
    <t>840 2 18 02040 02 0000 151</t>
  </si>
  <si>
    <t>000 2 18 00000 00 0000 180</t>
  </si>
  <si>
    <t>Доходы бюджетов бюджетной системы Российской Федерации от возврата организациями остатков субсидий прошлых лет</t>
  </si>
  <si>
    <t>814 2 18 02010 02 0000 180</t>
  </si>
  <si>
    <t xml:space="preserve">Доходы бюджетов субъектов Российской Федерации от возврата бюджетными учреждениями остатков субсидий прошлых лет
</t>
  </si>
  <si>
    <t>816 2 18 02010 02 0000 180</t>
  </si>
  <si>
    <t>825 2 18 02020 02 0000 180</t>
  </si>
  <si>
    <t xml:space="preserve">Доходы бюджетов субъектов Российской Федерации от возврата автономными учреждениями остатков субсидий прошлых лет
</t>
  </si>
  <si>
    <t>812 2 18 02030 02 0000 180</t>
  </si>
  <si>
    <t xml:space="preserve">Доходы бюджетов субъектов Российской Федерации от возврата иными организациями остатков субсидий прошлых лет
</t>
  </si>
  <si>
    <t>000 2 19 00000 00 0000 000</t>
  </si>
  <si>
    <t>ВОЗВРАТ ОСТАТКОВ СУБСИДИЙ, СУБВЕНЦИЙ И ИНЫХ МЕЖБЮДЖЕТНЫХ ТРАНСФЕРТОВ,  ИМЕЮЩИХ ЦЕЛЕВОЕ НАЗНАЧЕНИЕ, ПРОШЛЫХ ЛЕТ</t>
  </si>
  <si>
    <t>000 2 19 02000 02 0000 151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</si>
  <si>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</si>
  <si>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814 2 19 02000 02 0000 151</t>
  </si>
  <si>
    <t xml:space="preserve">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
</t>
  </si>
  <si>
    <t>816 2 19 02000 02 0000 151</t>
  </si>
  <si>
    <t>817 2 19 02000 02 0000 151</t>
  </si>
  <si>
    <t>818 2 19 02000 02 0000 151</t>
  </si>
  <si>
    <t>819 2 19 02000 02 0000 151</t>
  </si>
  <si>
    <t>821 2 1902000 02 0000 151</t>
  </si>
  <si>
    <t>832 2 19 02000 02 0000 151</t>
  </si>
  <si>
    <t>836 2 19 02000 02 0000 151</t>
  </si>
  <si>
    <t>840 2 19 02000 02 0000 151</t>
  </si>
  <si>
    <t>ВСЕГО:</t>
  </si>
  <si>
    <t>Примечание:</t>
  </si>
  <si>
    <t>* В соответствии с Законом Брянской области "Об областном бюджете на 2016 год" администрирование данных доходов осуществляли все администраторы - органы государственной власти Брянской области в пределах их компетенции</t>
  </si>
  <si>
    <t>000 1 08 07100 01 0000 110*</t>
  </si>
  <si>
    <t>Доходы областного бюджета за 2016 год по кодам классификации доходов бюджетов</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</si>
</sst>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2"/>
      <name val="Times New Roman"/>
      <family val="1"/>
      <charset val="204"/>
    </font>
    <font>
      <b/>
      <sz val="12"/>
      <name val="Times New Roman"/>
      <family val="1"/>
      <charset val="204"/>
    </font>
    <font>
      <b/>
      <sz val="14"/>
      <name val="Times New Roman"/>
      <family val="1"/>
      <charset val="204"/>
    </font>
    <font>
      <i/>
      <sz val="11"/>
      <color theme="1"/>
      <name val="Times New Roman"/>
      <family val="1"/>
      <charset val="204"/>
    </font>
    <font>
      <i/>
      <sz val="14"/>
      <color indexed="12"/>
      <name val="Times New Roman"/>
      <family val="1"/>
      <charset val="204"/>
    </font>
    <font>
      <b/>
      <sz val="14"/>
      <color theme="1"/>
      <name val="Cambria"/>
      <family val="1"/>
      <charset val="204"/>
      <scheme val="major"/>
    </font>
    <font>
      <sz val="13"/>
      <color theme="1"/>
      <name val="Times New Roman"/>
      <family val="1"/>
      <charset val="204"/>
    </font>
    <font>
      <sz val="14"/>
      <color theme="1"/>
      <name val="Times New Roman"/>
      <family val="1"/>
      <charset val="204"/>
    </font>
    <font>
      <sz val="12"/>
      <color theme="1"/>
      <name val="Times New Roman"/>
      <family val="1"/>
      <charset val="204"/>
    </font>
    <font>
      <b/>
      <sz val="9"/>
      <color indexed="81"/>
      <name val="Tahoma"/>
      <family val="2"/>
      <charset val="204"/>
    </font>
    <font>
      <sz val="9"/>
      <color indexed="81"/>
      <name val="Tahoma"/>
      <family val="2"/>
      <charset val="204"/>
    </font>
    <font>
      <b/>
      <sz val="8"/>
      <color rgb="FF000000"/>
      <name val="Arial"/>
      <family val="2"/>
      <charset val="204"/>
    </font>
    <font>
      <sz val="8"/>
      <color rgb="FF000000"/>
      <name val="Arial"/>
      <family val="2"/>
      <charset val="204"/>
    </font>
    <font>
      <sz val="11"/>
      <color rgb="FF000000"/>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0000"/>
        <bgColor indexed="64"/>
      </patternFill>
    </fill>
    <fill>
      <patternFill patternType="solid">
        <fgColor rgb="FFCCFFCC"/>
        <bgColor indexed="64"/>
      </patternFill>
    </fill>
    <fill>
      <patternFill patternType="solid">
        <fgColor rgb="FFFFFF00"/>
        <bgColor indexed="64"/>
      </patternFill>
    </fill>
    <fill>
      <patternFill patternType="solid">
        <fgColor rgb="FF92D050"/>
        <bgColor indexed="64"/>
      </patternFill>
    </fill>
    <fill>
      <patternFill patternType="solid">
        <f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s>
  <cellStyleXfs count="17">
    <xf numFmtId="0" fontId="0" fillId="0" borderId="0"/>
    <xf numFmtId="0" fontId="1" fillId="0" borderId="0"/>
    <xf numFmtId="0" fontId="14" fillId="0" borderId="0"/>
    <xf numFmtId="0" fontId="15" fillId="0" borderId="0">
      <alignment horizontal="left"/>
    </xf>
    <xf numFmtId="0" fontId="15" fillId="0" borderId="0"/>
    <xf numFmtId="0" fontId="16" fillId="0" borderId="0"/>
    <xf numFmtId="49" fontId="15" fillId="0" borderId="3">
      <alignment horizontal="center" vertical="center" wrapText="1"/>
    </xf>
    <xf numFmtId="49" fontId="15" fillId="0" borderId="3">
      <alignment horizontal="center" vertical="center" wrapText="1"/>
    </xf>
    <xf numFmtId="0" fontId="15" fillId="0" borderId="4">
      <alignment horizontal="left" wrapText="1" indent="2"/>
    </xf>
    <xf numFmtId="49" fontId="15" fillId="0" borderId="0"/>
    <xf numFmtId="49" fontId="15" fillId="0" borderId="5">
      <alignment horizontal="center"/>
    </xf>
    <xf numFmtId="49" fontId="15" fillId="0" borderId="6">
      <alignment horizontal="center"/>
    </xf>
    <xf numFmtId="49" fontId="15" fillId="0" borderId="3">
      <alignment horizontal="center" vertical="center" wrapText="1"/>
    </xf>
    <xf numFmtId="49" fontId="15" fillId="0" borderId="7">
      <alignment horizontal="center" vertical="center" wrapText="1"/>
    </xf>
    <xf numFmtId="4" fontId="15" fillId="0" borderId="3">
      <alignment horizontal="right"/>
    </xf>
    <xf numFmtId="4" fontId="15" fillId="0" borderId="6">
      <alignment horizontal="right"/>
    </xf>
    <xf numFmtId="0" fontId="15" fillId="8" borderId="0"/>
  </cellStyleXfs>
  <cellXfs count="67">
    <xf numFmtId="0" fontId="0" fillId="0" borderId="0" xfId="0"/>
    <xf numFmtId="0" fontId="2" fillId="2" borderId="0" xfId="0" applyFont="1" applyFill="1" applyAlignment="1">
      <alignment vertical="center"/>
    </xf>
    <xf numFmtId="0" fontId="3" fillId="2" borderId="0" xfId="0" applyFont="1" applyFill="1" applyAlignment="1">
      <alignment horizontal="center" vertical="center"/>
    </xf>
    <xf numFmtId="0" fontId="3" fillId="3"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xf>
    <xf numFmtId="0" fontId="5" fillId="0" borderId="1" xfId="0" quotePrefix="1" applyNumberFormat="1" applyFont="1" applyFill="1" applyBorder="1" applyAlignment="1">
      <alignment horizontal="center" vertical="center" shrinkToFit="1"/>
    </xf>
    <xf numFmtId="0" fontId="4" fillId="0" borderId="1" xfId="0" quotePrefix="1" applyNumberFormat="1" applyFont="1" applyFill="1" applyBorder="1" applyAlignment="1">
      <alignment horizontal="center" vertical="center" shrinkToFit="1"/>
    </xf>
    <xf numFmtId="0" fontId="4"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right" vertical="center" shrinkToFit="1"/>
    </xf>
    <xf numFmtId="4" fontId="2" fillId="2" borderId="0" xfId="0" applyNumberFormat="1" applyFont="1" applyFill="1" applyAlignment="1">
      <alignment vertical="center"/>
    </xf>
    <xf numFmtId="0" fontId="2" fillId="0" borderId="1" xfId="0" quotePrefix="1" applyNumberFormat="1" applyFont="1" applyFill="1" applyBorder="1" applyAlignment="1">
      <alignment horizontal="center" vertical="center" shrinkToFit="1"/>
    </xf>
    <xf numFmtId="0" fontId="3" fillId="0" borderId="1" xfId="0" quotePrefix="1" applyNumberFormat="1" applyFont="1" applyFill="1" applyBorder="1" applyAlignment="1">
      <alignment horizontal="center" vertical="center" shrinkToFit="1"/>
    </xf>
    <xf numFmtId="0" fontId="3" fillId="0" borderId="1" xfId="0" applyNumberFormat="1" applyFont="1" applyFill="1" applyBorder="1" applyAlignment="1">
      <alignment horizontal="left" vertical="center" wrapText="1"/>
    </xf>
    <xf numFmtId="4"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vertical="center" wrapText="1"/>
    </xf>
    <xf numFmtId="3" fontId="3" fillId="0" borderId="1" xfId="0" quotePrefix="1" applyNumberFormat="1" applyFont="1" applyFill="1" applyBorder="1" applyAlignment="1">
      <alignment horizontal="center" vertical="center" shrinkToFit="1"/>
    </xf>
    <xf numFmtId="49" fontId="5" fillId="0" borderId="1" xfId="0" quotePrefix="1" applyNumberFormat="1" applyFont="1" applyFill="1" applyBorder="1" applyAlignment="1">
      <alignment horizontal="center" vertical="center" shrinkToFit="1"/>
    </xf>
    <xf numFmtId="49" fontId="2" fillId="0" borderId="1" xfId="0" quotePrefix="1"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xf>
    <xf numFmtId="4" fontId="3" fillId="0" borderId="1" xfId="0" applyNumberFormat="1" applyFont="1" applyFill="1" applyBorder="1" applyAlignment="1">
      <alignment horizontal="center" vertical="center" shrinkToFit="1"/>
    </xf>
    <xf numFmtId="2" fontId="2" fillId="2" borderId="0" xfId="0" applyNumberFormat="1" applyFont="1" applyFill="1" applyAlignment="1">
      <alignment vertical="center"/>
    </xf>
    <xf numFmtId="2" fontId="2" fillId="0" borderId="0" xfId="0" applyNumberFormat="1" applyFont="1" applyFill="1" applyAlignment="1">
      <alignment vertical="center"/>
    </xf>
    <xf numFmtId="0" fontId="2" fillId="4" borderId="1" xfId="0" quotePrefix="1" applyNumberFormat="1" applyFont="1" applyFill="1" applyBorder="1" applyAlignment="1">
      <alignment horizontal="center" vertical="center" shrinkToFit="1"/>
    </xf>
    <xf numFmtId="0" fontId="3" fillId="2" borderId="1" xfId="0" applyNumberFormat="1" applyFont="1" applyFill="1" applyBorder="1" applyAlignment="1">
      <alignment horizontal="left" vertical="center" wrapText="1"/>
    </xf>
    <xf numFmtId="4" fontId="3" fillId="2" borderId="1" xfId="0" applyNumberFormat="1" applyFont="1" applyFill="1" applyBorder="1" applyAlignment="1">
      <alignment horizontal="center" vertical="center" shrinkToFi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2" borderId="1" xfId="0" quotePrefix="1" applyNumberFormat="1" applyFont="1" applyFill="1" applyBorder="1" applyAlignment="1">
      <alignment horizontal="center" vertical="center" shrinkToFit="1"/>
    </xf>
    <xf numFmtId="0" fontId="2" fillId="0" borderId="1" xfId="0" quotePrefix="1" applyNumberFormat="1" applyFont="1" applyFill="1" applyBorder="1" applyAlignment="1">
      <alignment horizontal="center" vertical="center" wrapText="1" shrinkToFit="1"/>
    </xf>
    <xf numFmtId="0" fontId="2" fillId="0" borderId="0" xfId="0" applyFont="1" applyFill="1" applyAlignment="1">
      <alignment vertical="center"/>
    </xf>
    <xf numFmtId="0" fontId="2" fillId="6" borderId="0" xfId="0" applyFont="1" applyFill="1" applyAlignment="1">
      <alignment vertical="center"/>
    </xf>
    <xf numFmtId="0" fontId="3" fillId="0" borderId="1" xfId="0" quotePrefix="1" applyNumberFormat="1" applyFont="1" applyFill="1" applyBorder="1" applyAlignment="1">
      <alignment horizontal="left" vertical="center" indent="1" shrinkToFit="1"/>
    </xf>
    <xf numFmtId="0" fontId="3" fillId="0" borderId="1" xfId="0" quotePrefix="1" applyNumberFormat="1" applyFont="1" applyFill="1" applyBorder="1" applyAlignment="1">
      <alignment horizontal="left" vertical="center" wrapText="1" indent="1" shrinkToFit="1"/>
    </xf>
    <xf numFmtId="0" fontId="2" fillId="2" borderId="1" xfId="0" quotePrefix="1" applyNumberFormat="1" applyFont="1" applyFill="1" applyBorder="1" applyAlignment="1">
      <alignment horizontal="center" vertical="center" shrinkToFit="1"/>
    </xf>
    <xf numFmtId="0" fontId="2" fillId="4" borderId="0" xfId="0" applyFont="1" applyFill="1" applyAlignment="1">
      <alignment vertical="center"/>
    </xf>
    <xf numFmtId="0" fontId="2" fillId="2" borderId="1" xfId="0" quotePrefix="1" applyNumberFormat="1" applyFont="1" applyFill="1" applyBorder="1" applyAlignment="1">
      <alignment horizontal="center" vertical="center" wrapText="1" shrinkToFit="1"/>
    </xf>
    <xf numFmtId="4" fontId="4" fillId="0" borderId="1" xfId="0" applyNumberFormat="1" applyFont="1" applyFill="1" applyBorder="1" applyAlignment="1">
      <alignment horizontal="center" vertical="center" wrapText="1"/>
    </xf>
    <xf numFmtId="4" fontId="8" fillId="7" borderId="0" xfId="1"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0" fontId="5" fillId="0" borderId="1" xfId="0" quotePrefix="1" applyNumberFormat="1" applyFont="1" applyFill="1" applyBorder="1" applyAlignment="1">
      <alignment horizontal="center" vertical="center" wrapText="1" shrinkToFit="1"/>
    </xf>
    <xf numFmtId="0" fontId="5" fillId="0" borderId="1" xfId="0" applyFont="1" applyFill="1" applyBorder="1" applyAlignment="1">
      <alignment horizontal="center" vertical="top" shrinkToFit="1"/>
    </xf>
    <xf numFmtId="0" fontId="4" fillId="0" borderId="1" xfId="0" applyFont="1" applyFill="1" applyBorder="1" applyAlignment="1">
      <alignment horizontal="center" vertical="top" shrinkToFit="1"/>
    </xf>
    <xf numFmtId="0" fontId="4" fillId="0" borderId="1" xfId="0" applyFont="1" applyFill="1" applyBorder="1" applyAlignment="1">
      <alignment horizontal="left" vertical="top" wrapText="1"/>
    </xf>
    <xf numFmtId="0" fontId="2" fillId="0" borderId="1" xfId="0" applyFont="1" applyFill="1" applyBorder="1" applyAlignment="1">
      <alignment horizontal="center" vertical="top" shrinkToFit="1"/>
    </xf>
    <xf numFmtId="0" fontId="3" fillId="0" borderId="1" xfId="0" applyFont="1" applyFill="1" applyBorder="1" applyAlignment="1">
      <alignment horizontal="center" vertical="top" shrinkToFit="1"/>
    </xf>
    <xf numFmtId="0" fontId="3" fillId="0" borderId="1" xfId="0" applyFont="1" applyFill="1" applyBorder="1" applyAlignment="1">
      <alignment horizontal="left" vertical="top" wrapText="1"/>
    </xf>
    <xf numFmtId="0" fontId="2" fillId="0" borderId="0" xfId="0" applyFont="1" applyFill="1" applyBorder="1" applyAlignment="1">
      <alignment horizontal="center" vertical="top" shrinkToFit="1"/>
    </xf>
    <xf numFmtId="0" fontId="2" fillId="2" borderId="0" xfId="0" applyFont="1" applyFill="1"/>
    <xf numFmtId="0" fontId="10" fillId="0" borderId="0" xfId="0" applyFont="1" applyFill="1" applyAlignment="1">
      <alignment horizontal="center"/>
    </xf>
    <xf numFmtId="0" fontId="10" fillId="0" borderId="0" xfId="0" applyFont="1" applyFill="1"/>
    <xf numFmtId="0" fontId="10" fillId="2" borderId="0" xfId="0" applyFont="1" applyFill="1"/>
    <xf numFmtId="0" fontId="11" fillId="0" borderId="0" xfId="0" applyFont="1" applyFill="1" applyAlignment="1">
      <alignment vertical="top" wrapText="1"/>
    </xf>
    <xf numFmtId="4" fontId="3" fillId="2" borderId="0" xfId="0" applyNumberFormat="1" applyFont="1" applyFill="1" applyAlignment="1">
      <alignment vertical="center"/>
    </xf>
    <xf numFmtId="0" fontId="4" fillId="0" borderId="1" xfId="0" applyFont="1" applyFill="1" applyBorder="1" applyAlignment="1">
      <alignment horizontal="left" vertical="center" wrapText="1"/>
    </xf>
    <xf numFmtId="0" fontId="4" fillId="0" borderId="0" xfId="0" applyFont="1" applyFill="1" applyAlignment="1">
      <alignment horizontal="left" wrapText="1"/>
    </xf>
    <xf numFmtId="0" fontId="9" fillId="2" borderId="0" xfId="0" applyFont="1" applyFill="1" applyAlignment="1">
      <alignment horizontal="right"/>
    </xf>
    <xf numFmtId="0" fontId="11" fillId="0" borderId="0" xfId="0" applyFont="1" applyFill="1" applyAlignment="1">
      <alignment horizontal="left" vertical="top" wrapText="1"/>
    </xf>
    <xf numFmtId="0" fontId="3" fillId="3" borderId="0" xfId="0" applyFont="1" applyFill="1" applyAlignment="1">
      <alignment horizontal="left" vertical="center" wrapText="1" indent="20"/>
    </xf>
    <xf numFmtId="0" fontId="4" fillId="2" borderId="0" xfId="0" applyFont="1" applyFill="1" applyAlignment="1">
      <alignment horizontal="center" vertical="center" wrapText="1"/>
    </xf>
    <xf numFmtId="49" fontId="2" fillId="2" borderId="1" xfId="0" applyNumberFormat="1" applyFont="1" applyFill="1" applyBorder="1" applyAlignment="1">
      <alignment horizontal="center" vertical="center" wrapText="1" shrinkToFit="1"/>
    </xf>
    <xf numFmtId="49" fontId="3" fillId="2" borderId="1" xfId="0" applyNumberFormat="1" applyFont="1" applyFill="1" applyBorder="1" applyAlignment="1">
      <alignment horizontal="center" vertical="center" wrapText="1" shrinkToFit="1"/>
    </xf>
    <xf numFmtId="4" fontId="3" fillId="0" borderId="1" xfId="0" applyNumberFormat="1" applyFont="1" applyFill="1" applyBorder="1" applyAlignment="1">
      <alignment horizontal="center" vertical="center" wrapText="1"/>
    </xf>
  </cellXfs>
  <cellStyles count="17">
    <cellStyle name="xl22" xfId="2"/>
    <cellStyle name="xl24" xfId="3"/>
    <cellStyle name="xl25" xfId="4"/>
    <cellStyle name="xl26" xfId="5"/>
    <cellStyle name="xl29" xfId="6"/>
    <cellStyle name="xl30" xfId="7"/>
    <cellStyle name="xl34" xfId="8"/>
    <cellStyle name="xl49" xfId="9"/>
    <cellStyle name="xl50" xfId="10"/>
    <cellStyle name="xl52" xfId="11"/>
    <cellStyle name="xl53" xfId="12"/>
    <cellStyle name="xl55" xfId="13"/>
    <cellStyle name="xl57" xfId="14"/>
    <cellStyle name="xl58" xfId="15"/>
    <cellStyle name="xl60" xfId="16"/>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84"/>
  <sheetViews>
    <sheetView showGridLines="0" showZeros="0" tabSelected="1" view="pageBreakPreview" topLeftCell="B1" zoomScale="90" zoomScaleNormal="70" zoomScaleSheetLayoutView="90" workbookViewId="0">
      <pane ySplit="7" topLeftCell="A17" activePane="bottomLeft" state="frozen"/>
      <selection pane="bottomLeft" activeCell="D19" sqref="D19"/>
    </sheetView>
  </sheetViews>
  <sheetFormatPr defaultRowHeight="18.75" x14ac:dyDescent="0.25"/>
  <cols>
    <col min="1" max="1" width="8.5703125" style="1" hidden="1" customWidth="1"/>
    <col min="2" max="2" width="31.28515625" style="2" customWidth="1"/>
    <col min="3" max="3" width="83.28515625" style="4" customWidth="1"/>
    <col min="4" max="4" width="20.28515625" style="57" customWidth="1"/>
    <col min="5" max="5" width="6.28515625" style="1" customWidth="1"/>
    <col min="6" max="6" width="17.28515625" style="1" bestFit="1" customWidth="1"/>
    <col min="7" max="16384" width="9.140625" style="1"/>
  </cols>
  <sheetData>
    <row r="1" spans="1:10" x14ac:dyDescent="0.25">
      <c r="C1" s="62" t="s">
        <v>0</v>
      </c>
      <c r="D1" s="62"/>
      <c r="E1" s="3"/>
      <c r="F1" s="3"/>
      <c r="G1" s="3"/>
      <c r="H1" s="3"/>
      <c r="I1" s="3"/>
      <c r="J1" s="3"/>
    </row>
    <row r="2" spans="1:10" x14ac:dyDescent="0.25">
      <c r="C2" s="62" t="s">
        <v>1</v>
      </c>
      <c r="D2" s="62"/>
      <c r="E2" s="3"/>
      <c r="F2" s="3"/>
      <c r="G2" s="3"/>
      <c r="H2" s="3"/>
      <c r="I2" s="3"/>
      <c r="J2" s="3"/>
    </row>
    <row r="3" spans="1:10" x14ac:dyDescent="0.25">
      <c r="C3" s="62" t="s">
        <v>2</v>
      </c>
      <c r="D3" s="62"/>
      <c r="E3" s="3"/>
      <c r="F3" s="3"/>
      <c r="G3" s="3"/>
      <c r="H3" s="3"/>
      <c r="I3" s="3"/>
      <c r="J3" s="3"/>
    </row>
    <row r="4" spans="1:10" ht="24.75" customHeight="1" x14ac:dyDescent="0.25">
      <c r="B4" s="63" t="s">
        <v>713</v>
      </c>
      <c r="C4" s="63"/>
      <c r="D4" s="63"/>
    </row>
    <row r="5" spans="1:10" x14ac:dyDescent="0.25">
      <c r="D5" s="5" t="s">
        <v>3</v>
      </c>
    </row>
    <row r="6" spans="1:10" ht="31.5" customHeight="1" x14ac:dyDescent="0.25">
      <c r="A6" s="64" t="s">
        <v>4</v>
      </c>
      <c r="B6" s="65" t="s">
        <v>5</v>
      </c>
      <c r="C6" s="65" t="s">
        <v>6</v>
      </c>
      <c r="D6" s="66" t="s">
        <v>7</v>
      </c>
    </row>
    <row r="7" spans="1:10" ht="27.75" customHeight="1" x14ac:dyDescent="0.25">
      <c r="A7" s="64"/>
      <c r="B7" s="65"/>
      <c r="C7" s="65"/>
      <c r="D7" s="66"/>
    </row>
    <row r="8" spans="1:10" x14ac:dyDescent="0.25">
      <c r="A8" s="6"/>
      <c r="B8" s="7" t="s">
        <v>8</v>
      </c>
      <c r="C8" s="8" t="s">
        <v>9</v>
      </c>
      <c r="D8" s="9">
        <f>D9+D19+D28+D39+D47+D54+D78+D98+D116+D133+D144+D154+D157+D177</f>
        <v>23373533805.409996</v>
      </c>
      <c r="E8" s="10"/>
    </row>
    <row r="9" spans="1:10" x14ac:dyDescent="0.25">
      <c r="A9" s="6"/>
      <c r="B9" s="7" t="s">
        <v>10</v>
      </c>
      <c r="C9" s="8" t="s">
        <v>11</v>
      </c>
      <c r="D9" s="9">
        <f>D10+D14</f>
        <v>13685444907.709999</v>
      </c>
    </row>
    <row r="10" spans="1:10" x14ac:dyDescent="0.25">
      <c r="A10" s="11"/>
      <c r="B10" s="12" t="s">
        <v>12</v>
      </c>
      <c r="C10" s="13" t="s">
        <v>13</v>
      </c>
      <c r="D10" s="14">
        <f>D11</f>
        <v>5089159602.3800001</v>
      </c>
    </row>
    <row r="11" spans="1:10" ht="31.5" x14ac:dyDescent="0.25">
      <c r="A11" s="11"/>
      <c r="B11" s="12" t="s">
        <v>14</v>
      </c>
      <c r="C11" s="13" t="s">
        <v>15</v>
      </c>
      <c r="D11" s="14">
        <f>D12+D13</f>
        <v>5089159602.3800001</v>
      </c>
    </row>
    <row r="12" spans="1:10" ht="47.25" x14ac:dyDescent="0.25">
      <c r="A12" s="11"/>
      <c r="B12" s="12" t="s">
        <v>16</v>
      </c>
      <c r="C12" s="13" t="s">
        <v>17</v>
      </c>
      <c r="D12" s="14">
        <v>4166632737.52</v>
      </c>
    </row>
    <row r="13" spans="1:10" ht="31.5" x14ac:dyDescent="0.25">
      <c r="A13" s="11"/>
      <c r="B13" s="12" t="s">
        <v>18</v>
      </c>
      <c r="C13" s="13" t="s">
        <v>19</v>
      </c>
      <c r="D13" s="14">
        <v>922526864.86000001</v>
      </c>
    </row>
    <row r="14" spans="1:10" x14ac:dyDescent="0.25">
      <c r="A14" s="11"/>
      <c r="B14" s="12" t="s">
        <v>20</v>
      </c>
      <c r="C14" s="13" t="s">
        <v>21</v>
      </c>
      <c r="D14" s="14">
        <f>D15+D16+D17+D18</f>
        <v>8596285305.3299999</v>
      </c>
    </row>
    <row r="15" spans="1:10" ht="63" x14ac:dyDescent="0.25">
      <c r="A15" s="11"/>
      <c r="B15" s="12" t="s">
        <v>22</v>
      </c>
      <c r="C15" s="13" t="s">
        <v>23</v>
      </c>
      <c r="D15" s="14">
        <v>8400763731.75</v>
      </c>
    </row>
    <row r="16" spans="1:10" ht="94.5" x14ac:dyDescent="0.25">
      <c r="A16" s="11"/>
      <c r="B16" s="12" t="s">
        <v>24</v>
      </c>
      <c r="C16" s="13" t="s">
        <v>25</v>
      </c>
      <c r="D16" s="14">
        <v>84650881.140000001</v>
      </c>
    </row>
    <row r="17" spans="1:4" ht="31.5" x14ac:dyDescent="0.25">
      <c r="A17" s="11"/>
      <c r="B17" s="12" t="s">
        <v>26</v>
      </c>
      <c r="C17" s="13" t="s">
        <v>27</v>
      </c>
      <c r="D17" s="14">
        <v>49393352.170000002</v>
      </c>
    </row>
    <row r="18" spans="1:4" ht="78.75" x14ac:dyDescent="0.25">
      <c r="A18" s="11"/>
      <c r="B18" s="12" t="s">
        <v>28</v>
      </c>
      <c r="C18" s="13" t="s">
        <v>29</v>
      </c>
      <c r="D18" s="14">
        <v>61477340.270000003</v>
      </c>
    </row>
    <row r="19" spans="1:4" ht="31.5" x14ac:dyDescent="0.25">
      <c r="A19" s="6"/>
      <c r="B19" s="7" t="s">
        <v>30</v>
      </c>
      <c r="C19" s="8" t="s">
        <v>31</v>
      </c>
      <c r="D19" s="9">
        <f>D21+D22+D23+D24+D25+D26+D27</f>
        <v>3933203312.3000002</v>
      </c>
    </row>
    <row r="20" spans="1:4" ht="31.5" x14ac:dyDescent="0.25">
      <c r="A20" s="6"/>
      <c r="B20" s="12" t="s">
        <v>32</v>
      </c>
      <c r="C20" s="13" t="s">
        <v>33</v>
      </c>
      <c r="D20" s="14">
        <f>D21+D22+D23+D24+D25+D26+D27</f>
        <v>3933203312.3000002</v>
      </c>
    </row>
    <row r="21" spans="1:4" x14ac:dyDescent="0.25">
      <c r="A21" s="11"/>
      <c r="B21" s="12" t="s">
        <v>34</v>
      </c>
      <c r="C21" s="13" t="s">
        <v>35</v>
      </c>
      <c r="D21" s="14">
        <v>638838250.97000003</v>
      </c>
    </row>
    <row r="22" spans="1:4" ht="110.25" x14ac:dyDescent="0.25">
      <c r="A22" s="11"/>
      <c r="B22" s="12" t="s">
        <v>36</v>
      </c>
      <c r="C22" s="13" t="s">
        <v>37</v>
      </c>
      <c r="D22" s="14">
        <v>339437618.39999998</v>
      </c>
    </row>
    <row r="23" spans="1:4" ht="31.5" x14ac:dyDescent="0.25">
      <c r="A23" s="11"/>
      <c r="B23" s="12" t="s">
        <v>38</v>
      </c>
      <c r="C23" s="13" t="s">
        <v>39</v>
      </c>
      <c r="D23" s="14">
        <v>24014186</v>
      </c>
    </row>
    <row r="24" spans="1:4" ht="63" x14ac:dyDescent="0.25">
      <c r="A24" s="11"/>
      <c r="B24" s="12" t="s">
        <v>40</v>
      </c>
      <c r="C24" s="13" t="s">
        <v>41</v>
      </c>
      <c r="D24" s="14">
        <v>1001959309.64</v>
      </c>
    </row>
    <row r="25" spans="1:4" ht="78.75" x14ac:dyDescent="0.25">
      <c r="A25" s="11"/>
      <c r="B25" s="12" t="s">
        <v>42</v>
      </c>
      <c r="C25" s="13" t="s">
        <v>43</v>
      </c>
      <c r="D25" s="14">
        <v>15294477.42</v>
      </c>
    </row>
    <row r="26" spans="1:4" ht="63" x14ac:dyDescent="0.25">
      <c r="A26" s="11"/>
      <c r="B26" s="12" t="s">
        <v>44</v>
      </c>
      <c r="C26" s="13" t="s">
        <v>45</v>
      </c>
      <c r="D26" s="14">
        <v>2062062992.72</v>
      </c>
    </row>
    <row r="27" spans="1:4" ht="63" x14ac:dyDescent="0.25">
      <c r="A27" s="11"/>
      <c r="B27" s="12" t="s">
        <v>46</v>
      </c>
      <c r="C27" s="13" t="s">
        <v>47</v>
      </c>
      <c r="D27" s="14">
        <v>-148403522.84999999</v>
      </c>
    </row>
    <row r="28" spans="1:4" x14ac:dyDescent="0.25">
      <c r="A28" s="6"/>
      <c r="B28" s="7" t="s">
        <v>48</v>
      </c>
      <c r="C28" s="8" t="s">
        <v>49</v>
      </c>
      <c r="D28" s="9">
        <f>D29+D37</f>
        <v>1452696711.2</v>
      </c>
    </row>
    <row r="29" spans="1:4" ht="31.5" x14ac:dyDescent="0.25">
      <c r="A29" s="11"/>
      <c r="B29" s="12" t="s">
        <v>50</v>
      </c>
      <c r="C29" s="15" t="s">
        <v>51</v>
      </c>
      <c r="D29" s="14">
        <f>D30+D33+D36</f>
        <v>1452451785.96</v>
      </c>
    </row>
    <row r="30" spans="1:4" ht="31.5" x14ac:dyDescent="0.25">
      <c r="A30" s="11"/>
      <c r="B30" s="12" t="s">
        <v>52</v>
      </c>
      <c r="C30" s="15" t="s">
        <v>53</v>
      </c>
      <c r="D30" s="14">
        <f>D31+D32</f>
        <v>995642409.76000011</v>
      </c>
    </row>
    <row r="31" spans="1:4" ht="31.5" x14ac:dyDescent="0.25">
      <c r="A31" s="11"/>
      <c r="B31" s="12" t="s">
        <v>54</v>
      </c>
      <c r="C31" s="15" t="s">
        <v>53</v>
      </c>
      <c r="D31" s="14">
        <v>995337009.32000005</v>
      </c>
    </row>
    <row r="32" spans="1:4" ht="47.25" x14ac:dyDescent="0.25">
      <c r="A32" s="11"/>
      <c r="B32" s="16" t="s">
        <v>55</v>
      </c>
      <c r="C32" s="15" t="s">
        <v>56</v>
      </c>
      <c r="D32" s="14">
        <v>305400.44</v>
      </c>
    </row>
    <row r="33" spans="1:4" ht="31.5" x14ac:dyDescent="0.25">
      <c r="A33" s="11"/>
      <c r="B33" s="12" t="s">
        <v>57</v>
      </c>
      <c r="C33" s="15" t="s">
        <v>58</v>
      </c>
      <c r="D33" s="14">
        <f>D34+D35</f>
        <v>375128044.32999998</v>
      </c>
    </row>
    <row r="34" spans="1:4" ht="31.5" x14ac:dyDescent="0.25">
      <c r="A34" s="11"/>
      <c r="B34" s="12" t="s">
        <v>59</v>
      </c>
      <c r="C34" s="15" t="s">
        <v>58</v>
      </c>
      <c r="D34" s="14">
        <v>374625586.69</v>
      </c>
    </row>
    <row r="35" spans="1:4" ht="47.25" x14ac:dyDescent="0.25">
      <c r="A35" s="11"/>
      <c r="B35" s="12" t="s">
        <v>60</v>
      </c>
      <c r="C35" s="15" t="s">
        <v>61</v>
      </c>
      <c r="D35" s="14">
        <v>502457.64</v>
      </c>
    </row>
    <row r="36" spans="1:4" x14ac:dyDescent="0.25">
      <c r="A36" s="11"/>
      <c r="B36" s="12" t="s">
        <v>62</v>
      </c>
      <c r="C36" s="15" t="s">
        <v>63</v>
      </c>
      <c r="D36" s="14">
        <v>81681331.870000005</v>
      </c>
    </row>
    <row r="37" spans="1:4" x14ac:dyDescent="0.25">
      <c r="A37" s="11"/>
      <c r="B37" s="12" t="s">
        <v>64</v>
      </c>
      <c r="C37" s="15" t="s">
        <v>65</v>
      </c>
      <c r="D37" s="14">
        <f>D38</f>
        <v>244925.24</v>
      </c>
    </row>
    <row r="38" spans="1:4" ht="31.5" x14ac:dyDescent="0.25">
      <c r="A38" s="11"/>
      <c r="B38" s="12" t="s">
        <v>66</v>
      </c>
      <c r="C38" s="15" t="s">
        <v>67</v>
      </c>
      <c r="D38" s="14">
        <v>244925.24</v>
      </c>
    </row>
    <row r="39" spans="1:4" x14ac:dyDescent="0.25">
      <c r="A39" s="6"/>
      <c r="B39" s="7" t="s">
        <v>68</v>
      </c>
      <c r="C39" s="8" t="s">
        <v>69</v>
      </c>
      <c r="D39" s="9">
        <f>D40+D43+D46</f>
        <v>3452793182.6800003</v>
      </c>
    </row>
    <row r="40" spans="1:4" x14ac:dyDescent="0.25">
      <c r="A40" s="11"/>
      <c r="B40" s="12" t="s">
        <v>70</v>
      </c>
      <c r="C40" s="13" t="s">
        <v>71</v>
      </c>
      <c r="D40" s="14">
        <f>D41+D42</f>
        <v>2616410251.4899998</v>
      </c>
    </row>
    <row r="41" spans="1:4" ht="31.5" x14ac:dyDescent="0.25">
      <c r="A41" s="11"/>
      <c r="B41" s="12" t="s">
        <v>72</v>
      </c>
      <c r="C41" s="13" t="s">
        <v>73</v>
      </c>
      <c r="D41" s="14">
        <v>2569198260.29</v>
      </c>
    </row>
    <row r="42" spans="1:4" ht="31.5" x14ac:dyDescent="0.25">
      <c r="A42" s="11"/>
      <c r="B42" s="12" t="s">
        <v>74</v>
      </c>
      <c r="C42" s="13" t="s">
        <v>75</v>
      </c>
      <c r="D42" s="14">
        <v>47211991.200000003</v>
      </c>
    </row>
    <row r="43" spans="1:4" x14ac:dyDescent="0.25">
      <c r="A43" s="11"/>
      <c r="B43" s="12" t="s">
        <v>76</v>
      </c>
      <c r="C43" s="13" t="s">
        <v>77</v>
      </c>
      <c r="D43" s="14">
        <f>D44+D45</f>
        <v>828273185.18000007</v>
      </c>
    </row>
    <row r="44" spans="1:4" x14ac:dyDescent="0.25">
      <c r="A44" s="11"/>
      <c r="B44" s="12" t="s">
        <v>78</v>
      </c>
      <c r="C44" s="13" t="s">
        <v>79</v>
      </c>
      <c r="D44" s="14">
        <v>186110027.74000001</v>
      </c>
    </row>
    <row r="45" spans="1:4" x14ac:dyDescent="0.25">
      <c r="A45" s="11"/>
      <c r="B45" s="12" t="s">
        <v>80</v>
      </c>
      <c r="C45" s="13" t="s">
        <v>81</v>
      </c>
      <c r="D45" s="14">
        <v>642163157.44000006</v>
      </c>
    </row>
    <row r="46" spans="1:4" x14ac:dyDescent="0.25">
      <c r="A46" s="11"/>
      <c r="B46" s="12" t="s">
        <v>82</v>
      </c>
      <c r="C46" s="13" t="s">
        <v>83</v>
      </c>
      <c r="D46" s="14">
        <v>8109746.0099999998</v>
      </c>
    </row>
    <row r="47" spans="1:4" ht="31.5" x14ac:dyDescent="0.25">
      <c r="A47" s="6"/>
      <c r="B47" s="7" t="s">
        <v>84</v>
      </c>
      <c r="C47" s="8" t="s">
        <v>85</v>
      </c>
      <c r="D47" s="9">
        <f>D48+D51</f>
        <v>18650886.640000001</v>
      </c>
    </row>
    <row r="48" spans="1:4" x14ac:dyDescent="0.25">
      <c r="A48" s="11"/>
      <c r="B48" s="12" t="s">
        <v>86</v>
      </c>
      <c r="C48" s="13" t="s">
        <v>87</v>
      </c>
      <c r="D48" s="14">
        <f>D49+D50</f>
        <v>18082886.870000001</v>
      </c>
    </row>
    <row r="49" spans="1:4" x14ac:dyDescent="0.25">
      <c r="A49" s="11"/>
      <c r="B49" s="12" t="s">
        <v>88</v>
      </c>
      <c r="C49" s="13" t="s">
        <v>89</v>
      </c>
      <c r="D49" s="14">
        <v>7672355.9500000002</v>
      </c>
    </row>
    <row r="50" spans="1:4" ht="31.5" x14ac:dyDescent="0.25">
      <c r="A50" s="11"/>
      <c r="B50" s="12" t="s">
        <v>90</v>
      </c>
      <c r="C50" s="13" t="s">
        <v>91</v>
      </c>
      <c r="D50" s="14">
        <v>10410530.92</v>
      </c>
    </row>
    <row r="51" spans="1:4" ht="31.5" x14ac:dyDescent="0.25">
      <c r="A51" s="11"/>
      <c r="B51" s="12" t="s">
        <v>92</v>
      </c>
      <c r="C51" s="13" t="s">
        <v>93</v>
      </c>
      <c r="D51" s="14">
        <f>D52+D53</f>
        <v>567999.7699999999</v>
      </c>
    </row>
    <row r="52" spans="1:4" x14ac:dyDescent="0.25">
      <c r="A52" s="11"/>
      <c r="B52" s="12" t="s">
        <v>94</v>
      </c>
      <c r="C52" s="13" t="s">
        <v>95</v>
      </c>
      <c r="D52" s="14">
        <v>567996.56999999995</v>
      </c>
    </row>
    <row r="53" spans="1:4" ht="31.5" x14ac:dyDescent="0.25">
      <c r="A53" s="11"/>
      <c r="B53" s="12" t="s">
        <v>96</v>
      </c>
      <c r="C53" s="13" t="s">
        <v>97</v>
      </c>
      <c r="D53" s="14">
        <v>3.2</v>
      </c>
    </row>
    <row r="54" spans="1:4" x14ac:dyDescent="0.25">
      <c r="A54" s="6"/>
      <c r="B54" s="7" t="s">
        <v>98</v>
      </c>
      <c r="C54" s="8" t="s">
        <v>99</v>
      </c>
      <c r="D54" s="9">
        <f>D55+D57+D58+D59+D61+D62+D63+D64+D66+D68+D70+D74+D75+D76+D77+D72+D73</f>
        <v>128546987.39999999</v>
      </c>
    </row>
    <row r="55" spans="1:4" ht="63" x14ac:dyDescent="0.25">
      <c r="A55" s="11"/>
      <c r="B55" s="12" t="s">
        <v>100</v>
      </c>
      <c r="C55" s="13" t="s">
        <v>101</v>
      </c>
      <c r="D55" s="14">
        <v>259650</v>
      </c>
    </row>
    <row r="56" spans="1:4" ht="31.5" x14ac:dyDescent="0.25">
      <c r="A56" s="11"/>
      <c r="B56" s="12" t="s">
        <v>102</v>
      </c>
      <c r="C56" s="13" t="s">
        <v>103</v>
      </c>
      <c r="D56" s="14">
        <f>D57+D58+D59+D61+D62+D63+D64+D66+D68+D70+D74+D75+D76+D77+D72+D73</f>
        <v>128287337.39999999</v>
      </c>
    </row>
    <row r="57" spans="1:4" ht="78.75" x14ac:dyDescent="0.25">
      <c r="A57" s="11"/>
      <c r="B57" s="12" t="s">
        <v>104</v>
      </c>
      <c r="C57" s="13" t="s">
        <v>105</v>
      </c>
      <c r="D57" s="14">
        <v>270642.64</v>
      </c>
    </row>
    <row r="58" spans="1:4" ht="31.5" x14ac:dyDescent="0.25">
      <c r="A58" s="11"/>
      <c r="B58" s="12" t="s">
        <v>106</v>
      </c>
      <c r="C58" s="13" t="s">
        <v>107</v>
      </c>
      <c r="D58" s="14">
        <v>66451975.609999999</v>
      </c>
    </row>
    <row r="59" spans="1:4" ht="47.25" x14ac:dyDescent="0.25">
      <c r="A59" s="11"/>
      <c r="B59" s="12" t="s">
        <v>108</v>
      </c>
      <c r="C59" s="13" t="s">
        <v>109</v>
      </c>
      <c r="D59" s="14">
        <f>D60</f>
        <v>43147818</v>
      </c>
    </row>
    <row r="60" spans="1:4" s="34" customFormat="1" ht="63" x14ac:dyDescent="0.25">
      <c r="A60" s="11"/>
      <c r="B60" s="12" t="s">
        <v>110</v>
      </c>
      <c r="C60" s="13" t="s">
        <v>111</v>
      </c>
      <c r="D60" s="14">
        <v>43147818</v>
      </c>
    </row>
    <row r="61" spans="1:4" ht="31.5" x14ac:dyDescent="0.25">
      <c r="A61" s="11"/>
      <c r="B61" s="12" t="s">
        <v>712</v>
      </c>
      <c r="C61" s="13" t="s">
        <v>112</v>
      </c>
      <c r="D61" s="14">
        <v>694711.96</v>
      </c>
    </row>
    <row r="62" spans="1:4" ht="63" x14ac:dyDescent="0.25">
      <c r="A62" s="11"/>
      <c r="B62" s="12" t="s">
        <v>113</v>
      </c>
      <c r="C62" s="13" t="s">
        <v>114</v>
      </c>
      <c r="D62" s="14">
        <v>96800</v>
      </c>
    </row>
    <row r="63" spans="1:4" ht="31.5" x14ac:dyDescent="0.25">
      <c r="A63" s="11"/>
      <c r="B63" s="12" t="s">
        <v>115</v>
      </c>
      <c r="C63" s="13" t="s">
        <v>116</v>
      </c>
      <c r="D63" s="14">
        <v>207550</v>
      </c>
    </row>
    <row r="64" spans="1:4" ht="63" x14ac:dyDescent="0.25">
      <c r="A64" s="11"/>
      <c r="B64" s="12" t="s">
        <v>117</v>
      </c>
      <c r="C64" s="13" t="s">
        <v>118</v>
      </c>
      <c r="D64" s="14">
        <v>66700</v>
      </c>
    </row>
    <row r="65" spans="1:4" ht="63" x14ac:dyDescent="0.25">
      <c r="A65" s="11"/>
      <c r="B65" s="12" t="s">
        <v>119</v>
      </c>
      <c r="C65" s="13" t="s">
        <v>120</v>
      </c>
      <c r="D65" s="14">
        <f>D66</f>
        <v>14148045</v>
      </c>
    </row>
    <row r="66" spans="1:4" ht="141.75" x14ac:dyDescent="0.25">
      <c r="A66" s="11"/>
      <c r="B66" s="12" t="s">
        <v>121</v>
      </c>
      <c r="C66" s="13" t="s">
        <v>122</v>
      </c>
      <c r="D66" s="14">
        <v>14148045</v>
      </c>
    </row>
    <row r="67" spans="1:4" ht="47.25" x14ac:dyDescent="0.25">
      <c r="A67" s="11"/>
      <c r="B67" s="12" t="s">
        <v>123</v>
      </c>
      <c r="C67" s="13" t="s">
        <v>124</v>
      </c>
      <c r="D67" s="14">
        <f>D68</f>
        <v>860644.19</v>
      </c>
    </row>
    <row r="68" spans="1:4" ht="78.75" x14ac:dyDescent="0.25">
      <c r="A68" s="11"/>
      <c r="B68" s="12" t="s">
        <v>125</v>
      </c>
      <c r="C68" s="13" t="s">
        <v>126</v>
      </c>
      <c r="D68" s="14">
        <v>860644.19</v>
      </c>
    </row>
    <row r="69" spans="1:4" ht="31.5" x14ac:dyDescent="0.25">
      <c r="A69" s="11"/>
      <c r="B69" s="12" t="s">
        <v>127</v>
      </c>
      <c r="C69" s="13" t="s">
        <v>128</v>
      </c>
      <c r="D69" s="14">
        <f>D70</f>
        <v>238000</v>
      </c>
    </row>
    <row r="70" spans="1:4" ht="63" x14ac:dyDescent="0.25">
      <c r="A70" s="11"/>
      <c r="B70" s="12" t="s">
        <v>129</v>
      </c>
      <c r="C70" s="13" t="s">
        <v>130</v>
      </c>
      <c r="D70" s="14">
        <v>238000</v>
      </c>
    </row>
    <row r="71" spans="1:4" ht="47.25" x14ac:dyDescent="0.25">
      <c r="A71" s="11"/>
      <c r="B71" s="12" t="s">
        <v>131</v>
      </c>
      <c r="C71" s="13" t="s">
        <v>132</v>
      </c>
      <c r="D71" s="14">
        <f>D72</f>
        <v>104700</v>
      </c>
    </row>
    <row r="72" spans="1:4" ht="78.75" x14ac:dyDescent="0.25">
      <c r="A72" s="11"/>
      <c r="B72" s="12" t="s">
        <v>133</v>
      </c>
      <c r="C72" s="13" t="s">
        <v>134</v>
      </c>
      <c r="D72" s="14">
        <v>104700</v>
      </c>
    </row>
    <row r="73" spans="1:4" ht="31.5" x14ac:dyDescent="0.25">
      <c r="A73" s="11"/>
      <c r="B73" s="12" t="s">
        <v>135</v>
      </c>
      <c r="C73" s="13" t="s">
        <v>136</v>
      </c>
      <c r="D73" s="14">
        <v>3000</v>
      </c>
    </row>
    <row r="74" spans="1:4" ht="31.5" x14ac:dyDescent="0.25">
      <c r="A74" s="11"/>
      <c r="B74" s="12" t="s">
        <v>137</v>
      </c>
      <c r="C74" s="13" t="s">
        <v>138</v>
      </c>
      <c r="D74" s="14">
        <v>55000</v>
      </c>
    </row>
    <row r="75" spans="1:4" ht="63" x14ac:dyDescent="0.25">
      <c r="A75" s="11"/>
      <c r="B75" s="12" t="s">
        <v>139</v>
      </c>
      <c r="C75" s="13" t="s">
        <v>140</v>
      </c>
      <c r="D75" s="14">
        <v>899250</v>
      </c>
    </row>
    <row r="76" spans="1:4" ht="78.75" x14ac:dyDescent="0.25">
      <c r="A76" s="11"/>
      <c r="B76" s="12" t="s">
        <v>141</v>
      </c>
      <c r="C76" s="13" t="s">
        <v>142</v>
      </c>
      <c r="D76" s="14">
        <v>142500</v>
      </c>
    </row>
    <row r="77" spans="1:4" ht="47.25" x14ac:dyDescent="0.25">
      <c r="A77" s="11"/>
      <c r="B77" s="12" t="s">
        <v>143</v>
      </c>
      <c r="C77" s="15" t="s">
        <v>144</v>
      </c>
      <c r="D77" s="14">
        <v>900000</v>
      </c>
    </row>
    <row r="78" spans="1:4" ht="31.5" x14ac:dyDescent="0.25">
      <c r="A78" s="6"/>
      <c r="B78" s="7" t="s">
        <v>145</v>
      </c>
      <c r="C78" s="8" t="s">
        <v>146</v>
      </c>
      <c r="D78" s="9">
        <f>D79+D89+D94+D96</f>
        <v>63214.520000000004</v>
      </c>
    </row>
    <row r="79" spans="1:4" x14ac:dyDescent="0.25">
      <c r="A79" s="11"/>
      <c r="B79" s="12" t="s">
        <v>147</v>
      </c>
      <c r="C79" s="15" t="s">
        <v>148</v>
      </c>
      <c r="D79" s="14">
        <f>D80+D86</f>
        <v>77857.39</v>
      </c>
    </row>
    <row r="80" spans="1:4" x14ac:dyDescent="0.25">
      <c r="A80" s="11"/>
      <c r="B80" s="12" t="s">
        <v>149</v>
      </c>
      <c r="C80" s="15" t="s">
        <v>150</v>
      </c>
      <c r="D80" s="14">
        <f>D81+D84+D85</f>
        <v>45555.9</v>
      </c>
    </row>
    <row r="81" spans="1:4" x14ac:dyDescent="0.25">
      <c r="A81" s="11"/>
      <c r="B81" s="12" t="s">
        <v>151</v>
      </c>
      <c r="C81" s="15" t="s">
        <v>152</v>
      </c>
      <c r="D81" s="14">
        <f>D82+D83</f>
        <v>796.61</v>
      </c>
    </row>
    <row r="82" spans="1:4" ht="31.5" x14ac:dyDescent="0.25">
      <c r="A82" s="11"/>
      <c r="B82" s="12" t="s">
        <v>153</v>
      </c>
      <c r="C82" s="15" t="s">
        <v>154</v>
      </c>
      <c r="D82" s="14">
        <v>236</v>
      </c>
    </row>
    <row r="83" spans="1:4" ht="31.5" x14ac:dyDescent="0.25">
      <c r="A83" s="11"/>
      <c r="B83" s="12" t="s">
        <v>155</v>
      </c>
      <c r="C83" s="15" t="s">
        <v>156</v>
      </c>
      <c r="D83" s="14">
        <v>560.61</v>
      </c>
    </row>
    <row r="84" spans="1:4" x14ac:dyDescent="0.25">
      <c r="A84" s="11"/>
      <c r="B84" s="12" t="s">
        <v>157</v>
      </c>
      <c r="C84" s="15" t="s">
        <v>158</v>
      </c>
      <c r="D84" s="14">
        <v>30728.63</v>
      </c>
    </row>
    <row r="85" spans="1:4" x14ac:dyDescent="0.25">
      <c r="A85" s="11"/>
      <c r="B85" s="12" t="s">
        <v>159</v>
      </c>
      <c r="C85" s="15" t="s">
        <v>160</v>
      </c>
      <c r="D85" s="14">
        <v>14030.66</v>
      </c>
    </row>
    <row r="86" spans="1:4" x14ac:dyDescent="0.25">
      <c r="A86" s="11"/>
      <c r="B86" s="12" t="s">
        <v>161</v>
      </c>
      <c r="C86" s="15" t="s">
        <v>162</v>
      </c>
      <c r="D86" s="14">
        <f>D87+D88</f>
        <v>32301.49</v>
      </c>
    </row>
    <row r="87" spans="1:4" ht="63" x14ac:dyDescent="0.25">
      <c r="A87" s="11"/>
      <c r="B87" s="12" t="s">
        <v>163</v>
      </c>
      <c r="C87" s="15" t="s">
        <v>164</v>
      </c>
      <c r="D87" s="14">
        <v>33.700000000000003</v>
      </c>
    </row>
    <row r="88" spans="1:4" ht="47.25" x14ac:dyDescent="0.25">
      <c r="A88" s="11"/>
      <c r="B88" s="12" t="s">
        <v>165</v>
      </c>
      <c r="C88" s="15" t="s">
        <v>166</v>
      </c>
      <c r="D88" s="14">
        <v>32267.79</v>
      </c>
    </row>
    <row r="89" spans="1:4" x14ac:dyDescent="0.25">
      <c r="A89" s="11"/>
      <c r="B89" s="12" t="s">
        <v>167</v>
      </c>
      <c r="C89" s="15" t="s">
        <v>168</v>
      </c>
      <c r="D89" s="14">
        <f>D90+D91+D92+D93</f>
        <v>254.43000000000032</v>
      </c>
    </row>
    <row r="90" spans="1:4" x14ac:dyDescent="0.25">
      <c r="A90" s="11"/>
      <c r="B90" s="12" t="s">
        <v>169</v>
      </c>
      <c r="C90" s="15" t="s">
        <v>170</v>
      </c>
      <c r="D90" s="14">
        <v>10110.18</v>
      </c>
    </row>
    <row r="91" spans="1:4" ht="31.5" x14ac:dyDescent="0.25">
      <c r="A91" s="11"/>
      <c r="B91" s="12" t="s">
        <v>171</v>
      </c>
      <c r="C91" s="15" t="s">
        <v>172</v>
      </c>
      <c r="D91" s="14">
        <v>-8647.67</v>
      </c>
    </row>
    <row r="92" spans="1:4" x14ac:dyDescent="0.25">
      <c r="A92" s="11"/>
      <c r="B92" s="12" t="s">
        <v>173</v>
      </c>
      <c r="C92" s="15" t="s">
        <v>174</v>
      </c>
      <c r="D92" s="14">
        <v>-1208.1099999999999</v>
      </c>
    </row>
    <row r="93" spans="1:4" x14ac:dyDescent="0.25">
      <c r="A93" s="11"/>
      <c r="B93" s="12" t="s">
        <v>175</v>
      </c>
      <c r="C93" s="15" t="s">
        <v>176</v>
      </c>
      <c r="D93" s="14">
        <v>0.03</v>
      </c>
    </row>
    <row r="94" spans="1:4" ht="31.5" x14ac:dyDescent="0.25">
      <c r="A94" s="11"/>
      <c r="B94" s="12" t="s">
        <v>177</v>
      </c>
      <c r="C94" s="15" t="s">
        <v>178</v>
      </c>
      <c r="D94" s="14">
        <f>D95</f>
        <v>4586.8999999999996</v>
      </c>
    </row>
    <row r="95" spans="1:4" x14ac:dyDescent="0.25">
      <c r="A95" s="11"/>
      <c r="B95" s="12" t="s">
        <v>179</v>
      </c>
      <c r="C95" s="15" t="s">
        <v>180</v>
      </c>
      <c r="D95" s="14">
        <v>4586.8999999999996</v>
      </c>
    </row>
    <row r="96" spans="1:4" ht="31.5" x14ac:dyDescent="0.25">
      <c r="A96" s="11"/>
      <c r="B96" s="12" t="s">
        <v>181</v>
      </c>
      <c r="C96" s="15" t="s">
        <v>182</v>
      </c>
      <c r="D96" s="14">
        <f>D97</f>
        <v>-19484.2</v>
      </c>
    </row>
    <row r="97" spans="1:4" ht="31.5" x14ac:dyDescent="0.25">
      <c r="A97" s="11"/>
      <c r="B97" s="12" t="s">
        <v>183</v>
      </c>
      <c r="C97" s="15" t="s">
        <v>182</v>
      </c>
      <c r="D97" s="14">
        <v>-19484.2</v>
      </c>
    </row>
    <row r="98" spans="1:4" ht="31.5" x14ac:dyDescent="0.25">
      <c r="A98" s="6"/>
      <c r="B98" s="7" t="s">
        <v>184</v>
      </c>
      <c r="C98" s="8" t="s">
        <v>185</v>
      </c>
      <c r="D98" s="9">
        <f>D99+D101+D104+D106+D108+D110+D113</f>
        <v>183363124.28</v>
      </c>
    </row>
    <row r="99" spans="1:4" ht="63" x14ac:dyDescent="0.25">
      <c r="A99" s="11"/>
      <c r="B99" s="12" t="s">
        <v>186</v>
      </c>
      <c r="C99" s="13" t="s">
        <v>187</v>
      </c>
      <c r="D99" s="14">
        <f>D100</f>
        <v>18463761.009999998</v>
      </c>
    </row>
    <row r="100" spans="1:4" ht="47.25" x14ac:dyDescent="0.25">
      <c r="A100" s="11"/>
      <c r="B100" s="12" t="s">
        <v>188</v>
      </c>
      <c r="C100" s="13" t="s">
        <v>189</v>
      </c>
      <c r="D100" s="14">
        <f>12791000+5672761.01</f>
        <v>18463761.009999998</v>
      </c>
    </row>
    <row r="101" spans="1:4" x14ac:dyDescent="0.25">
      <c r="A101" s="11"/>
      <c r="B101" s="12" t="s">
        <v>190</v>
      </c>
      <c r="C101" s="13" t="s">
        <v>191</v>
      </c>
      <c r="D101" s="14">
        <f>D102</f>
        <v>104144.03</v>
      </c>
    </row>
    <row r="102" spans="1:4" ht="31.5" x14ac:dyDescent="0.25">
      <c r="A102" s="11"/>
      <c r="B102" s="12" t="s">
        <v>192</v>
      </c>
      <c r="C102" s="13" t="s">
        <v>193</v>
      </c>
      <c r="D102" s="14">
        <v>104144.03</v>
      </c>
    </row>
    <row r="103" spans="1:4" ht="78.75" x14ac:dyDescent="0.25">
      <c r="A103" s="11"/>
      <c r="B103" s="12" t="s">
        <v>194</v>
      </c>
      <c r="C103" s="13" t="s">
        <v>195</v>
      </c>
      <c r="D103" s="14">
        <f>D104+D106+D108</f>
        <v>157137181.68000001</v>
      </c>
    </row>
    <row r="104" spans="1:4" ht="63" x14ac:dyDescent="0.25">
      <c r="A104" s="11"/>
      <c r="B104" s="12" t="s">
        <v>196</v>
      </c>
      <c r="C104" s="13" t="s">
        <v>197</v>
      </c>
      <c r="D104" s="14">
        <f>D105</f>
        <v>150763890.25</v>
      </c>
    </row>
    <row r="105" spans="1:4" ht="63" x14ac:dyDescent="0.25">
      <c r="A105" s="11"/>
      <c r="B105" s="12" t="s">
        <v>198</v>
      </c>
      <c r="C105" s="13" t="s">
        <v>199</v>
      </c>
      <c r="D105" s="14">
        <v>150763890.25</v>
      </c>
    </row>
    <row r="106" spans="1:4" ht="63" x14ac:dyDescent="0.25">
      <c r="A106" s="11"/>
      <c r="B106" s="12" t="s">
        <v>200</v>
      </c>
      <c r="C106" s="13" t="s">
        <v>201</v>
      </c>
      <c r="D106" s="14">
        <f>D107</f>
        <v>3050301.69</v>
      </c>
    </row>
    <row r="107" spans="1:4" ht="63" x14ac:dyDescent="0.25">
      <c r="A107" s="11"/>
      <c r="B107" s="12" t="s">
        <v>202</v>
      </c>
      <c r="C107" s="13" t="s">
        <v>203</v>
      </c>
      <c r="D107" s="14">
        <v>3050301.69</v>
      </c>
    </row>
    <row r="108" spans="1:4" ht="31.5" x14ac:dyDescent="0.25">
      <c r="A108" s="11"/>
      <c r="B108" s="12" t="s">
        <v>204</v>
      </c>
      <c r="C108" s="13" t="s">
        <v>205</v>
      </c>
      <c r="D108" s="14">
        <f>D109</f>
        <v>3322989.74</v>
      </c>
    </row>
    <row r="109" spans="1:4" ht="31.5" x14ac:dyDescent="0.25">
      <c r="A109" s="11"/>
      <c r="B109" s="12" t="s">
        <v>206</v>
      </c>
      <c r="C109" s="13" t="s">
        <v>207</v>
      </c>
      <c r="D109" s="14">
        <v>3322989.74</v>
      </c>
    </row>
    <row r="110" spans="1:4" x14ac:dyDescent="0.25">
      <c r="A110" s="11"/>
      <c r="B110" s="12" t="s">
        <v>208</v>
      </c>
      <c r="C110" s="13" t="s">
        <v>209</v>
      </c>
      <c r="D110" s="14">
        <f>D111</f>
        <v>3762080</v>
      </c>
    </row>
    <row r="111" spans="1:4" ht="47.25" x14ac:dyDescent="0.25">
      <c r="A111" s="11"/>
      <c r="B111" s="12" t="s">
        <v>210</v>
      </c>
      <c r="C111" s="13" t="s">
        <v>211</v>
      </c>
      <c r="D111" s="14">
        <f>D112</f>
        <v>3762080</v>
      </c>
    </row>
    <row r="112" spans="1:4" ht="47.25" x14ac:dyDescent="0.25">
      <c r="A112" s="11"/>
      <c r="B112" s="12" t="s">
        <v>212</v>
      </c>
      <c r="C112" s="13" t="s">
        <v>213</v>
      </c>
      <c r="D112" s="14">
        <v>3762080</v>
      </c>
    </row>
    <row r="113" spans="1:4" ht="63" x14ac:dyDescent="0.25">
      <c r="A113" s="11"/>
      <c r="B113" s="12" t="s">
        <v>214</v>
      </c>
      <c r="C113" s="13" t="s">
        <v>215</v>
      </c>
      <c r="D113" s="14">
        <f>D114</f>
        <v>3895957.56</v>
      </c>
    </row>
    <row r="114" spans="1:4" ht="63" x14ac:dyDescent="0.25">
      <c r="A114" s="11"/>
      <c r="B114" s="12" t="s">
        <v>216</v>
      </c>
      <c r="C114" s="13" t="s">
        <v>217</v>
      </c>
      <c r="D114" s="14">
        <f>D115</f>
        <v>3895957.56</v>
      </c>
    </row>
    <row r="115" spans="1:4" ht="78.75" x14ac:dyDescent="0.25">
      <c r="A115" s="11"/>
      <c r="B115" s="12" t="s">
        <v>218</v>
      </c>
      <c r="C115" s="13" t="s">
        <v>219</v>
      </c>
      <c r="D115" s="14">
        <v>3895957.56</v>
      </c>
    </row>
    <row r="116" spans="1:4" x14ac:dyDescent="0.25">
      <c r="A116" s="17"/>
      <c r="B116" s="7" t="s">
        <v>220</v>
      </c>
      <c r="C116" s="8" t="s">
        <v>221</v>
      </c>
      <c r="D116" s="9">
        <f>D117+D123+D125+D126+D128</f>
        <v>138566710.06999999</v>
      </c>
    </row>
    <row r="117" spans="1:4" x14ac:dyDescent="0.25">
      <c r="A117" s="18"/>
      <c r="B117" s="12" t="s">
        <v>222</v>
      </c>
      <c r="C117" s="13" t="s">
        <v>223</v>
      </c>
      <c r="D117" s="14">
        <f>D118+D119+D120+D121</f>
        <v>29769784.920000002</v>
      </c>
    </row>
    <row r="118" spans="1:4" ht="31.5" x14ac:dyDescent="0.25">
      <c r="A118" s="18" t="s">
        <v>224</v>
      </c>
      <c r="B118" s="12" t="s">
        <v>225</v>
      </c>
      <c r="C118" s="13" t="s">
        <v>226</v>
      </c>
      <c r="D118" s="14">
        <v>4126227.94</v>
      </c>
    </row>
    <row r="119" spans="1:4" ht="31.5" x14ac:dyDescent="0.25">
      <c r="A119" s="18" t="s">
        <v>224</v>
      </c>
      <c r="B119" s="12" t="s">
        <v>227</v>
      </c>
      <c r="C119" s="13" t="s">
        <v>228</v>
      </c>
      <c r="D119" s="14">
        <v>143414.60999999999</v>
      </c>
    </row>
    <row r="120" spans="1:4" x14ac:dyDescent="0.25">
      <c r="A120" s="18" t="s">
        <v>224</v>
      </c>
      <c r="B120" s="12" t="s">
        <v>229</v>
      </c>
      <c r="C120" s="13" t="s">
        <v>230</v>
      </c>
      <c r="D120" s="14">
        <v>2596365.73</v>
      </c>
    </row>
    <row r="121" spans="1:4" x14ac:dyDescent="0.25">
      <c r="A121" s="18" t="s">
        <v>224</v>
      </c>
      <c r="B121" s="12" t="s">
        <v>231</v>
      </c>
      <c r="C121" s="13" t="s">
        <v>232</v>
      </c>
      <c r="D121" s="14">
        <v>22903776.640000001</v>
      </c>
    </row>
    <row r="122" spans="1:4" x14ac:dyDescent="0.25">
      <c r="A122" s="18"/>
      <c r="B122" s="12" t="s">
        <v>233</v>
      </c>
      <c r="C122" s="13" t="s">
        <v>234</v>
      </c>
      <c r="D122" s="14">
        <f>D123+D125+D127</f>
        <v>4811813.55</v>
      </c>
    </row>
    <row r="123" spans="1:4" ht="47.25" x14ac:dyDescent="0.25">
      <c r="A123" s="11">
        <v>808</v>
      </c>
      <c r="B123" s="12" t="s">
        <v>235</v>
      </c>
      <c r="C123" s="13" t="s">
        <v>236</v>
      </c>
      <c r="D123" s="14">
        <f>D124</f>
        <v>4213879</v>
      </c>
    </row>
    <row r="124" spans="1:4" ht="47.25" x14ac:dyDescent="0.25">
      <c r="A124" s="11">
        <v>808</v>
      </c>
      <c r="B124" s="12" t="s">
        <v>237</v>
      </c>
      <c r="C124" s="13" t="s">
        <v>238</v>
      </c>
      <c r="D124" s="14">
        <v>4213879</v>
      </c>
    </row>
    <row r="125" spans="1:4" ht="31.5" x14ac:dyDescent="0.25">
      <c r="A125" s="11">
        <v>182</v>
      </c>
      <c r="B125" s="12" t="s">
        <v>239</v>
      </c>
      <c r="C125" s="13" t="s">
        <v>240</v>
      </c>
      <c r="D125" s="14">
        <v>74154.55</v>
      </c>
    </row>
    <row r="126" spans="1:4" ht="47.25" x14ac:dyDescent="0.25">
      <c r="A126" s="11">
        <v>808</v>
      </c>
      <c r="B126" s="12" t="s">
        <v>241</v>
      </c>
      <c r="C126" s="13" t="s">
        <v>242</v>
      </c>
      <c r="D126" s="14">
        <f>D127</f>
        <v>523780</v>
      </c>
    </row>
    <row r="127" spans="1:4" ht="47.25" x14ac:dyDescent="0.25">
      <c r="A127" s="11">
        <v>808</v>
      </c>
      <c r="B127" s="12" t="s">
        <v>243</v>
      </c>
      <c r="C127" s="13" t="s">
        <v>244</v>
      </c>
      <c r="D127" s="14">
        <v>523780</v>
      </c>
    </row>
    <row r="128" spans="1:4" x14ac:dyDescent="0.25">
      <c r="A128" s="11">
        <v>836</v>
      </c>
      <c r="B128" s="12" t="s">
        <v>245</v>
      </c>
      <c r="C128" s="13" t="s">
        <v>246</v>
      </c>
      <c r="D128" s="14">
        <f>D129</f>
        <v>103985111.59999999</v>
      </c>
    </row>
    <row r="129" spans="1:4" x14ac:dyDescent="0.25">
      <c r="A129" s="11">
        <v>836</v>
      </c>
      <c r="B129" s="12" t="s">
        <v>247</v>
      </c>
      <c r="C129" s="13" t="s">
        <v>248</v>
      </c>
      <c r="D129" s="14">
        <f>D130+D131+D132</f>
        <v>103985111.59999999</v>
      </c>
    </row>
    <row r="130" spans="1:4" ht="47.25" x14ac:dyDescent="0.25">
      <c r="A130" s="11">
        <v>836</v>
      </c>
      <c r="B130" s="12" t="s">
        <v>249</v>
      </c>
      <c r="C130" s="13" t="s">
        <v>250</v>
      </c>
      <c r="D130" s="14">
        <v>3753394.9</v>
      </c>
    </row>
    <row r="131" spans="1:4" ht="31.5" x14ac:dyDescent="0.25">
      <c r="A131" s="11">
        <v>836</v>
      </c>
      <c r="B131" s="12" t="s">
        <v>251</v>
      </c>
      <c r="C131" s="13" t="s">
        <v>252</v>
      </c>
      <c r="D131" s="14">
        <v>88578060.379999995</v>
      </c>
    </row>
    <row r="132" spans="1:4" ht="31.5" x14ac:dyDescent="0.25">
      <c r="A132" s="11">
        <v>836</v>
      </c>
      <c r="B132" s="12" t="s">
        <v>253</v>
      </c>
      <c r="C132" s="13" t="s">
        <v>254</v>
      </c>
      <c r="D132" s="14">
        <v>11653656.32</v>
      </c>
    </row>
    <row r="133" spans="1:4" ht="31.5" x14ac:dyDescent="0.25">
      <c r="A133" s="6"/>
      <c r="B133" s="7" t="s">
        <v>255</v>
      </c>
      <c r="C133" s="8" t="s">
        <v>256</v>
      </c>
      <c r="D133" s="9">
        <f>D134+D141</f>
        <v>42966191.630000003</v>
      </c>
    </row>
    <row r="134" spans="1:4" x14ac:dyDescent="0.25">
      <c r="A134" s="11"/>
      <c r="B134" s="12" t="s">
        <v>257</v>
      </c>
      <c r="C134" s="13" t="s">
        <v>258</v>
      </c>
      <c r="D134" s="14">
        <f>D135+D137+D139</f>
        <v>7597202.6800000006</v>
      </c>
    </row>
    <row r="135" spans="1:4" ht="31.5" x14ac:dyDescent="0.25">
      <c r="A135" s="11">
        <v>836</v>
      </c>
      <c r="B135" s="12" t="s">
        <v>259</v>
      </c>
      <c r="C135" s="13" t="s">
        <v>260</v>
      </c>
      <c r="D135" s="14">
        <f>D136</f>
        <v>96700</v>
      </c>
    </row>
    <row r="136" spans="1:4" ht="78.75" x14ac:dyDescent="0.25">
      <c r="A136" s="11">
        <v>836</v>
      </c>
      <c r="B136" s="12" t="s">
        <v>261</v>
      </c>
      <c r="C136" s="13" t="s">
        <v>262</v>
      </c>
      <c r="D136" s="14">
        <v>96700</v>
      </c>
    </row>
    <row r="137" spans="1:4" ht="31.5" x14ac:dyDescent="0.25">
      <c r="A137" s="11">
        <v>819</v>
      </c>
      <c r="B137" s="12" t="s">
        <v>263</v>
      </c>
      <c r="C137" s="13" t="s">
        <v>264</v>
      </c>
      <c r="D137" s="14">
        <f>D138</f>
        <v>307427.99</v>
      </c>
    </row>
    <row r="138" spans="1:4" ht="63" x14ac:dyDescent="0.25">
      <c r="A138" s="11">
        <v>819</v>
      </c>
      <c r="B138" s="12" t="s">
        <v>265</v>
      </c>
      <c r="C138" s="13" t="s">
        <v>266</v>
      </c>
      <c r="D138" s="14">
        <v>307427.99</v>
      </c>
    </row>
    <row r="139" spans="1:4" x14ac:dyDescent="0.25">
      <c r="A139" s="11">
        <v>0</v>
      </c>
      <c r="B139" s="12" t="s">
        <v>267</v>
      </c>
      <c r="C139" s="13" t="s">
        <v>268</v>
      </c>
      <c r="D139" s="14">
        <f>D140</f>
        <v>7193074.6900000004</v>
      </c>
    </row>
    <row r="140" spans="1:4" ht="31.5" x14ac:dyDescent="0.25">
      <c r="A140" s="11"/>
      <c r="B140" s="12" t="s">
        <v>269</v>
      </c>
      <c r="C140" s="13" t="s">
        <v>270</v>
      </c>
      <c r="D140" s="14">
        <v>7193074.6900000004</v>
      </c>
    </row>
    <row r="141" spans="1:4" x14ac:dyDescent="0.25">
      <c r="A141" s="11"/>
      <c r="B141" s="12" t="s">
        <v>271</v>
      </c>
      <c r="C141" s="13" t="s">
        <v>272</v>
      </c>
      <c r="D141" s="14">
        <f>D142</f>
        <v>35368988.950000003</v>
      </c>
    </row>
    <row r="142" spans="1:4" x14ac:dyDescent="0.25">
      <c r="A142" s="11"/>
      <c r="B142" s="12" t="s">
        <v>273</v>
      </c>
      <c r="C142" s="13" t="s">
        <v>274</v>
      </c>
      <c r="D142" s="14">
        <f>D143</f>
        <v>35368988.950000003</v>
      </c>
    </row>
    <row r="143" spans="1:4" ht="31.5" x14ac:dyDescent="0.25">
      <c r="A143" s="11"/>
      <c r="B143" s="12" t="s">
        <v>275</v>
      </c>
      <c r="C143" s="13" t="s">
        <v>276</v>
      </c>
      <c r="D143" s="14">
        <v>35368988.950000003</v>
      </c>
    </row>
    <row r="144" spans="1:4" ht="31.5" x14ac:dyDescent="0.25">
      <c r="A144" s="6"/>
      <c r="B144" s="7" t="s">
        <v>277</v>
      </c>
      <c r="C144" s="8" t="s">
        <v>278</v>
      </c>
      <c r="D144" s="9">
        <f>D146+D149+D151</f>
        <v>26172187.509999998</v>
      </c>
    </row>
    <row r="145" spans="1:4" ht="63" x14ac:dyDescent="0.25">
      <c r="A145" s="11"/>
      <c r="B145" s="12" t="s">
        <v>279</v>
      </c>
      <c r="C145" s="13" t="s">
        <v>280</v>
      </c>
      <c r="D145" s="14">
        <f>D146+D149</f>
        <v>13753361.439999999</v>
      </c>
    </row>
    <row r="146" spans="1:4" ht="94.5" x14ac:dyDescent="0.25">
      <c r="A146" s="11"/>
      <c r="B146" s="12" t="s">
        <v>281</v>
      </c>
      <c r="C146" s="13" t="s">
        <v>282</v>
      </c>
      <c r="D146" s="14">
        <f>D147+D148</f>
        <v>13593683.24</v>
      </c>
    </row>
    <row r="147" spans="1:4" ht="78.75" x14ac:dyDescent="0.25">
      <c r="A147" s="11"/>
      <c r="B147" s="12" t="s">
        <v>283</v>
      </c>
      <c r="C147" s="13" t="s">
        <v>284</v>
      </c>
      <c r="D147" s="14">
        <v>69111</v>
      </c>
    </row>
    <row r="148" spans="1:4" ht="94.5" x14ac:dyDescent="0.25">
      <c r="A148" s="11"/>
      <c r="B148" s="12" t="s">
        <v>285</v>
      </c>
      <c r="C148" s="13" t="s">
        <v>286</v>
      </c>
      <c r="D148" s="14">
        <v>13524572.24</v>
      </c>
    </row>
    <row r="149" spans="1:4" ht="94.5" x14ac:dyDescent="0.25">
      <c r="A149" s="11"/>
      <c r="B149" s="12" t="s">
        <v>287</v>
      </c>
      <c r="C149" s="13" t="s">
        <v>288</v>
      </c>
      <c r="D149" s="14">
        <f>D150</f>
        <v>159678.20000000001</v>
      </c>
    </row>
    <row r="150" spans="1:4" ht="78.75" x14ac:dyDescent="0.25">
      <c r="A150" s="11"/>
      <c r="B150" s="12" t="s">
        <v>289</v>
      </c>
      <c r="C150" s="13" t="s">
        <v>290</v>
      </c>
      <c r="D150" s="14">
        <v>159678.20000000001</v>
      </c>
    </row>
    <row r="151" spans="1:4" ht="31.5" x14ac:dyDescent="0.25">
      <c r="A151" s="11"/>
      <c r="B151" s="12" t="s">
        <v>291</v>
      </c>
      <c r="C151" s="13" t="s">
        <v>292</v>
      </c>
      <c r="D151" s="14">
        <f>D152</f>
        <v>12418826.07</v>
      </c>
    </row>
    <row r="152" spans="1:4" ht="47.25" x14ac:dyDescent="0.25">
      <c r="A152" s="11"/>
      <c r="B152" s="12" t="s">
        <v>293</v>
      </c>
      <c r="C152" s="13" t="s">
        <v>294</v>
      </c>
      <c r="D152" s="14">
        <f>D153</f>
        <v>12418826.07</v>
      </c>
    </row>
    <row r="153" spans="1:4" ht="47.25" x14ac:dyDescent="0.25">
      <c r="A153" s="11"/>
      <c r="B153" s="12" t="s">
        <v>295</v>
      </c>
      <c r="C153" s="13" t="s">
        <v>296</v>
      </c>
      <c r="D153" s="14">
        <v>12418826.07</v>
      </c>
    </row>
    <row r="154" spans="1:4" x14ac:dyDescent="0.25">
      <c r="A154" s="6"/>
      <c r="B154" s="7" t="s">
        <v>297</v>
      </c>
      <c r="C154" s="8" t="s">
        <v>298</v>
      </c>
      <c r="D154" s="9">
        <f>D155</f>
        <v>1744950</v>
      </c>
    </row>
    <row r="155" spans="1:4" ht="31.5" x14ac:dyDescent="0.25">
      <c r="A155" s="11"/>
      <c r="B155" s="12" t="s">
        <v>299</v>
      </c>
      <c r="C155" s="13" t="s">
        <v>300</v>
      </c>
      <c r="D155" s="14">
        <f>D156</f>
        <v>1744950</v>
      </c>
    </row>
    <row r="156" spans="1:4" ht="31.5" x14ac:dyDescent="0.25">
      <c r="A156" s="11"/>
      <c r="B156" s="12" t="s">
        <v>301</v>
      </c>
      <c r="C156" s="13" t="s">
        <v>302</v>
      </c>
      <c r="D156" s="14">
        <v>1744950</v>
      </c>
    </row>
    <row r="157" spans="1:4" x14ac:dyDescent="0.25">
      <c r="A157" s="6"/>
      <c r="B157" s="7" t="s">
        <v>303</v>
      </c>
      <c r="C157" s="8" t="s">
        <v>304</v>
      </c>
      <c r="D157" s="9">
        <f>D158+D160+D162+D165+D166+D167+D175+D171+D173</f>
        <v>331090771.94</v>
      </c>
    </row>
    <row r="158" spans="1:4" ht="63" x14ac:dyDescent="0.25">
      <c r="A158" s="11"/>
      <c r="B158" s="12" t="s">
        <v>305</v>
      </c>
      <c r="C158" s="13" t="s">
        <v>306</v>
      </c>
      <c r="D158" s="14">
        <f>D159</f>
        <v>1340663.81</v>
      </c>
    </row>
    <row r="159" spans="1:4" ht="78.75" x14ac:dyDescent="0.25">
      <c r="A159" s="11"/>
      <c r="B159" s="12" t="s">
        <v>307</v>
      </c>
      <c r="C159" s="13" t="s">
        <v>308</v>
      </c>
      <c r="D159" s="14">
        <v>1340663.81</v>
      </c>
    </row>
    <row r="160" spans="1:4" ht="31.5" x14ac:dyDescent="0.25">
      <c r="A160" s="11"/>
      <c r="B160" s="12" t="s">
        <v>309</v>
      </c>
      <c r="C160" s="13" t="s">
        <v>310</v>
      </c>
      <c r="D160" s="14">
        <f>D161</f>
        <v>3314957.41</v>
      </c>
    </row>
    <row r="161" spans="1:4" ht="47.25" x14ac:dyDescent="0.25">
      <c r="A161" s="11"/>
      <c r="B161" s="12" t="s">
        <v>311</v>
      </c>
      <c r="C161" s="13" t="s">
        <v>312</v>
      </c>
      <c r="D161" s="14">
        <v>3314957.41</v>
      </c>
    </row>
    <row r="162" spans="1:4" ht="94.5" x14ac:dyDescent="0.25">
      <c r="A162" s="11"/>
      <c r="B162" s="12" t="s">
        <v>313</v>
      </c>
      <c r="C162" s="15" t="s">
        <v>314</v>
      </c>
      <c r="D162" s="14">
        <f>D163</f>
        <v>202000</v>
      </c>
    </row>
    <row r="163" spans="1:4" x14ac:dyDescent="0.25">
      <c r="A163" s="11"/>
      <c r="B163" s="12" t="s">
        <v>315</v>
      </c>
      <c r="C163" s="15" t="s">
        <v>316</v>
      </c>
      <c r="D163" s="14">
        <f>D164</f>
        <v>202000</v>
      </c>
    </row>
    <row r="164" spans="1:4" ht="47.25" x14ac:dyDescent="0.25">
      <c r="A164" s="11"/>
      <c r="B164" s="12" t="s">
        <v>317</v>
      </c>
      <c r="C164" s="15" t="s">
        <v>318</v>
      </c>
      <c r="D164" s="14">
        <v>202000</v>
      </c>
    </row>
    <row r="165" spans="1:4" x14ac:dyDescent="0.25">
      <c r="A165" s="11"/>
      <c r="B165" s="12" t="s">
        <v>319</v>
      </c>
      <c r="C165" s="13" t="s">
        <v>320</v>
      </c>
      <c r="D165" s="14">
        <v>259336.94</v>
      </c>
    </row>
    <row r="166" spans="1:4" ht="31.5" x14ac:dyDescent="0.25">
      <c r="A166" s="11"/>
      <c r="B166" s="12" t="s">
        <v>321</v>
      </c>
      <c r="C166" s="13" t="s">
        <v>322</v>
      </c>
      <c r="D166" s="14">
        <v>3210192.46</v>
      </c>
    </row>
    <row r="167" spans="1:4" ht="31.5" x14ac:dyDescent="0.25">
      <c r="A167" s="11"/>
      <c r="B167" s="12" t="s">
        <v>323</v>
      </c>
      <c r="C167" s="13" t="s">
        <v>324</v>
      </c>
      <c r="D167" s="14">
        <f>D168+D170</f>
        <v>315010948.76999998</v>
      </c>
    </row>
    <row r="168" spans="1:4" ht="47.25" x14ac:dyDescent="0.25">
      <c r="A168" s="11"/>
      <c r="B168" s="12" t="s">
        <v>325</v>
      </c>
      <c r="C168" s="13" t="s">
        <v>326</v>
      </c>
      <c r="D168" s="14">
        <f>D169</f>
        <v>1184830.77</v>
      </c>
    </row>
    <row r="169" spans="1:4" ht="47.25" x14ac:dyDescent="0.25">
      <c r="A169" s="11"/>
      <c r="B169" s="12" t="s">
        <v>327</v>
      </c>
      <c r="C169" s="13" t="s">
        <v>328</v>
      </c>
      <c r="D169" s="14">
        <v>1184830.77</v>
      </c>
    </row>
    <row r="170" spans="1:4" ht="31.5" x14ac:dyDescent="0.25">
      <c r="A170" s="11"/>
      <c r="B170" s="12" t="s">
        <v>329</v>
      </c>
      <c r="C170" s="13" t="s">
        <v>330</v>
      </c>
      <c r="D170" s="14">
        <v>313826118</v>
      </c>
    </row>
    <row r="171" spans="1:4" ht="47.25" x14ac:dyDescent="0.25">
      <c r="A171" s="11"/>
      <c r="B171" s="12" t="s">
        <v>331</v>
      </c>
      <c r="C171" s="13" t="s">
        <v>332</v>
      </c>
      <c r="D171" s="14">
        <f>D172</f>
        <v>1807530.23</v>
      </c>
    </row>
    <row r="172" spans="1:4" ht="47.25" x14ac:dyDescent="0.25">
      <c r="A172" s="11"/>
      <c r="B172" s="12" t="s">
        <v>333</v>
      </c>
      <c r="C172" s="13" t="s">
        <v>334</v>
      </c>
      <c r="D172" s="14">
        <v>1807530.23</v>
      </c>
    </row>
    <row r="173" spans="1:4" ht="47.25" x14ac:dyDescent="0.25">
      <c r="A173" s="11"/>
      <c r="B173" s="12" t="s">
        <v>335</v>
      </c>
      <c r="C173" s="13" t="s">
        <v>336</v>
      </c>
      <c r="D173" s="14">
        <f>D174</f>
        <v>1991573.13</v>
      </c>
    </row>
    <row r="174" spans="1:4" ht="63" x14ac:dyDescent="0.25">
      <c r="A174" s="11"/>
      <c r="B174" s="12" t="s">
        <v>337</v>
      </c>
      <c r="C174" s="13" t="s">
        <v>338</v>
      </c>
      <c r="D174" s="14">
        <v>1991573.13</v>
      </c>
    </row>
    <row r="175" spans="1:4" ht="31.5" x14ac:dyDescent="0.25">
      <c r="A175" s="11"/>
      <c r="B175" s="12" t="s">
        <v>339</v>
      </c>
      <c r="C175" s="13" t="s">
        <v>340</v>
      </c>
      <c r="D175" s="14">
        <f>D176</f>
        <v>3953569.19</v>
      </c>
    </row>
    <row r="176" spans="1:4" ht="31.5" x14ac:dyDescent="0.25">
      <c r="A176" s="11"/>
      <c r="B176" s="12" t="s">
        <v>341</v>
      </c>
      <c r="C176" s="13" t="s">
        <v>342</v>
      </c>
      <c r="D176" s="14">
        <v>3953569.19</v>
      </c>
    </row>
    <row r="177" spans="1:5" x14ac:dyDescent="0.25">
      <c r="A177" s="11"/>
      <c r="B177" s="7" t="s">
        <v>343</v>
      </c>
      <c r="C177" s="8" t="s">
        <v>344</v>
      </c>
      <c r="D177" s="9">
        <f>D178+D180</f>
        <v>-21769332.469999999</v>
      </c>
    </row>
    <row r="178" spans="1:5" x14ac:dyDescent="0.25">
      <c r="A178" s="11"/>
      <c r="B178" s="12" t="s">
        <v>345</v>
      </c>
      <c r="C178" s="13" t="s">
        <v>346</v>
      </c>
      <c r="D178" s="14">
        <f>D179</f>
        <v>-22160093.059999999</v>
      </c>
    </row>
    <row r="179" spans="1:5" ht="31.5" x14ac:dyDescent="0.25">
      <c r="A179" s="11"/>
      <c r="B179" s="12" t="s">
        <v>347</v>
      </c>
      <c r="C179" s="13" t="s">
        <v>348</v>
      </c>
      <c r="D179" s="14">
        <v>-22160093.059999999</v>
      </c>
    </row>
    <row r="180" spans="1:5" x14ac:dyDescent="0.25">
      <c r="A180" s="11"/>
      <c r="B180" s="12" t="s">
        <v>349</v>
      </c>
      <c r="C180" s="13" t="s">
        <v>350</v>
      </c>
      <c r="D180" s="14">
        <f>D181</f>
        <v>390760.59</v>
      </c>
    </row>
    <row r="181" spans="1:5" x14ac:dyDescent="0.25">
      <c r="A181" s="11"/>
      <c r="B181" s="12" t="s">
        <v>351</v>
      </c>
      <c r="C181" s="13" t="s">
        <v>352</v>
      </c>
      <c r="D181" s="14">
        <v>390760.59</v>
      </c>
    </row>
    <row r="182" spans="1:5" x14ac:dyDescent="0.25">
      <c r="A182" s="6"/>
      <c r="B182" s="7" t="s">
        <v>353</v>
      </c>
      <c r="C182" s="8" t="s">
        <v>354</v>
      </c>
      <c r="D182" s="19">
        <f>D184+D189+D266+D306+D340+D344+D367</f>
        <v>27270520606.670006</v>
      </c>
    </row>
    <row r="183" spans="1:5" ht="31.5" x14ac:dyDescent="0.25">
      <c r="A183" s="20"/>
      <c r="B183" s="21" t="s">
        <v>355</v>
      </c>
      <c r="C183" s="22" t="s">
        <v>356</v>
      </c>
      <c r="D183" s="19">
        <f>D184+D189+D266+D306</f>
        <v>27116709804.850002</v>
      </c>
    </row>
    <row r="184" spans="1:5" ht="31.5" x14ac:dyDescent="0.25">
      <c r="A184" s="6"/>
      <c r="B184" s="7" t="s">
        <v>357</v>
      </c>
      <c r="C184" s="8" t="s">
        <v>358</v>
      </c>
      <c r="D184" s="19">
        <f>D186+D188</f>
        <v>9413970400</v>
      </c>
    </row>
    <row r="185" spans="1:5" x14ac:dyDescent="0.25">
      <c r="A185" s="6"/>
      <c r="B185" s="12" t="s">
        <v>359</v>
      </c>
      <c r="C185" s="13" t="s">
        <v>360</v>
      </c>
      <c r="D185" s="23">
        <f>D186</f>
        <v>8420895700</v>
      </c>
    </row>
    <row r="186" spans="1:5" ht="31.5" x14ac:dyDescent="0.25">
      <c r="A186" s="11">
        <v>818</v>
      </c>
      <c r="B186" s="12" t="s">
        <v>361</v>
      </c>
      <c r="C186" s="13" t="s">
        <v>362</v>
      </c>
      <c r="D186" s="23">
        <v>8420895700</v>
      </c>
    </row>
    <row r="187" spans="1:5" ht="31.5" x14ac:dyDescent="0.25">
      <c r="A187" s="11"/>
      <c r="B187" s="12" t="s">
        <v>363</v>
      </c>
      <c r="C187" s="13" t="s">
        <v>364</v>
      </c>
      <c r="D187" s="23">
        <f>D188</f>
        <v>993074700</v>
      </c>
    </row>
    <row r="188" spans="1:5" ht="31.5" x14ac:dyDescent="0.25">
      <c r="A188" s="11">
        <v>818</v>
      </c>
      <c r="B188" s="12" t="s">
        <v>365</v>
      </c>
      <c r="C188" s="13" t="s">
        <v>366</v>
      </c>
      <c r="D188" s="23">
        <v>993074700</v>
      </c>
    </row>
    <row r="189" spans="1:5" ht="31.5" x14ac:dyDescent="0.25">
      <c r="A189" s="6"/>
      <c r="B189" s="7" t="s">
        <v>367</v>
      </c>
      <c r="C189" s="8" t="s">
        <v>368</v>
      </c>
      <c r="D189" s="19">
        <f>D191+D193+D195+D201+D203+D210+D211+D213+D214+D215+D216+D217+D218+D219+D220+D221+D222+D223+D224+D225+D226+D227+D228+D229+D230+D231+D233+D235+D236+D237+D239+D240+D241+D242+D244+D246+D247+D248+D250+D252+D254+D256+D258+D260+D262+D263+D265</f>
        <v>10810446532.970001</v>
      </c>
      <c r="E189" s="24"/>
    </row>
    <row r="190" spans="1:5" ht="31.5" x14ac:dyDescent="0.25">
      <c r="A190" s="6"/>
      <c r="B190" s="12" t="s">
        <v>369</v>
      </c>
      <c r="C190" s="13" t="s">
        <v>370</v>
      </c>
      <c r="D190" s="23">
        <f>D191</f>
        <v>42432879</v>
      </c>
      <c r="E190" s="25"/>
    </row>
    <row r="191" spans="1:5" ht="47.25" x14ac:dyDescent="0.25">
      <c r="A191" s="26">
        <v>840</v>
      </c>
      <c r="B191" s="12" t="s">
        <v>371</v>
      </c>
      <c r="C191" s="27" t="s">
        <v>372</v>
      </c>
      <c r="D191" s="23">
        <v>42432879</v>
      </c>
      <c r="E191" s="25"/>
    </row>
    <row r="192" spans="1:5" ht="63" x14ac:dyDescent="0.25">
      <c r="A192" s="11"/>
      <c r="B192" s="12" t="s">
        <v>373</v>
      </c>
      <c r="C192" s="13" t="s">
        <v>374</v>
      </c>
      <c r="D192" s="23">
        <f>D193</f>
        <v>8718900</v>
      </c>
      <c r="E192" s="25"/>
    </row>
    <row r="193" spans="1:4" ht="78.75" x14ac:dyDescent="0.25">
      <c r="A193" s="11">
        <v>832</v>
      </c>
      <c r="B193" s="12" t="s">
        <v>375</v>
      </c>
      <c r="C193" s="13" t="s">
        <v>376</v>
      </c>
      <c r="D193" s="23">
        <v>8718900</v>
      </c>
    </row>
    <row r="194" spans="1:4" x14ac:dyDescent="0.25">
      <c r="A194" s="11"/>
      <c r="B194" s="12" t="s">
        <v>377</v>
      </c>
      <c r="C194" s="13" t="s">
        <v>378</v>
      </c>
      <c r="D194" s="23">
        <f>D195</f>
        <v>104082706.62</v>
      </c>
    </row>
    <row r="195" spans="1:4" ht="31.5" x14ac:dyDescent="0.25">
      <c r="A195" s="11"/>
      <c r="B195" s="12" t="s">
        <v>379</v>
      </c>
      <c r="C195" s="13" t="s">
        <v>380</v>
      </c>
      <c r="D195" s="23">
        <f>D196+D197+D198+D199+D200</f>
        <v>104082706.62</v>
      </c>
    </row>
    <row r="196" spans="1:4" ht="31.5" x14ac:dyDescent="0.25">
      <c r="A196" s="29">
        <v>817</v>
      </c>
      <c r="B196" s="12" t="s">
        <v>381</v>
      </c>
      <c r="C196" s="13" t="s">
        <v>380</v>
      </c>
      <c r="D196" s="23">
        <v>25588600</v>
      </c>
    </row>
    <row r="197" spans="1:4" ht="31.5" x14ac:dyDescent="0.25">
      <c r="A197" s="29">
        <v>825</v>
      </c>
      <c r="B197" s="12" t="s">
        <v>382</v>
      </c>
      <c r="C197" s="13" t="s">
        <v>380</v>
      </c>
      <c r="D197" s="23">
        <v>12625000</v>
      </c>
    </row>
    <row r="198" spans="1:4" ht="31.5" x14ac:dyDescent="0.25">
      <c r="A198" s="29">
        <v>808</v>
      </c>
      <c r="B198" s="12" t="s">
        <v>383</v>
      </c>
      <c r="C198" s="13" t="s">
        <v>380</v>
      </c>
      <c r="D198" s="23">
        <v>4998360</v>
      </c>
    </row>
    <row r="199" spans="1:4" ht="31.5" x14ac:dyDescent="0.25">
      <c r="A199" s="29">
        <v>817</v>
      </c>
      <c r="B199" s="12" t="s">
        <v>381</v>
      </c>
      <c r="C199" s="13" t="s">
        <v>380</v>
      </c>
      <c r="D199" s="23">
        <v>41383000</v>
      </c>
    </row>
    <row r="200" spans="1:4" ht="31.5" x14ac:dyDescent="0.25">
      <c r="A200" s="29">
        <v>840</v>
      </c>
      <c r="B200" s="12" t="s">
        <v>384</v>
      </c>
      <c r="C200" s="13" t="s">
        <v>380</v>
      </c>
      <c r="D200" s="23">
        <v>19487746.620000001</v>
      </c>
    </row>
    <row r="201" spans="1:4" ht="31.5" x14ac:dyDescent="0.25">
      <c r="A201" s="11">
        <v>816</v>
      </c>
      <c r="B201" s="12" t="s">
        <v>385</v>
      </c>
      <c r="C201" s="13" t="s">
        <v>386</v>
      </c>
      <c r="D201" s="23">
        <v>1600000</v>
      </c>
    </row>
    <row r="202" spans="1:4" ht="31.5" x14ac:dyDescent="0.25">
      <c r="A202" s="11"/>
      <c r="B202" s="12" t="s">
        <v>387</v>
      </c>
      <c r="C202" s="13" t="s">
        <v>388</v>
      </c>
      <c r="D202" s="23">
        <f>D203</f>
        <v>441438839.31999999</v>
      </c>
    </row>
    <row r="203" spans="1:4" ht="47.25" x14ac:dyDescent="0.25">
      <c r="A203" s="11"/>
      <c r="B203" s="12" t="s">
        <v>389</v>
      </c>
      <c r="C203" s="13" t="s">
        <v>390</v>
      </c>
      <c r="D203" s="23">
        <f>D204+D205+D206+D207+D208+D209</f>
        <v>441438839.31999999</v>
      </c>
    </row>
    <row r="204" spans="1:4" ht="47.25" x14ac:dyDescent="0.25">
      <c r="A204" s="30">
        <v>817</v>
      </c>
      <c r="B204" s="12" t="s">
        <v>391</v>
      </c>
      <c r="C204" s="13" t="s">
        <v>390</v>
      </c>
      <c r="D204" s="23">
        <v>28461373.549999997</v>
      </c>
    </row>
    <row r="205" spans="1:4" ht="47.25" x14ac:dyDescent="0.25">
      <c r="A205" s="30">
        <v>817</v>
      </c>
      <c r="B205" s="12" t="s">
        <v>392</v>
      </c>
      <c r="C205" s="13" t="s">
        <v>390</v>
      </c>
      <c r="D205" s="23">
        <f>18962000+1220000</f>
        <v>20182000</v>
      </c>
    </row>
    <row r="206" spans="1:4" ht="47.25" x14ac:dyDescent="0.25">
      <c r="A206" s="30">
        <v>819</v>
      </c>
      <c r="B206" s="12" t="s">
        <v>393</v>
      </c>
      <c r="C206" s="13" t="s">
        <v>390</v>
      </c>
      <c r="D206" s="23">
        <v>110004259.69</v>
      </c>
    </row>
    <row r="207" spans="1:4" ht="47.25" x14ac:dyDescent="0.25">
      <c r="A207" s="30">
        <v>819</v>
      </c>
      <c r="B207" s="12" t="s">
        <v>393</v>
      </c>
      <c r="C207" s="13" t="s">
        <v>390</v>
      </c>
      <c r="D207" s="23">
        <v>49588206.079999998</v>
      </c>
    </row>
    <row r="208" spans="1:4" ht="47.25" x14ac:dyDescent="0.25">
      <c r="A208" s="30">
        <v>815</v>
      </c>
      <c r="B208" s="12" t="s">
        <v>394</v>
      </c>
      <c r="C208" s="13" t="s">
        <v>390</v>
      </c>
      <c r="D208" s="23">
        <v>163203000</v>
      </c>
    </row>
    <row r="209" spans="1:5" ht="47.25" x14ac:dyDescent="0.25">
      <c r="A209" s="31">
        <v>819</v>
      </c>
      <c r="B209" s="32" t="s">
        <v>395</v>
      </c>
      <c r="C209" s="27" t="s">
        <v>390</v>
      </c>
      <c r="D209" s="28">
        <v>70000000</v>
      </c>
    </row>
    <row r="210" spans="1:5" ht="78.75" x14ac:dyDescent="0.25">
      <c r="A210" s="33">
        <v>816</v>
      </c>
      <c r="B210" s="12" t="s">
        <v>396</v>
      </c>
      <c r="C210" s="13" t="s">
        <v>397</v>
      </c>
      <c r="D210" s="23">
        <v>32917.5</v>
      </c>
    </row>
    <row r="211" spans="1:5" ht="94.5" x14ac:dyDescent="0.25">
      <c r="A211" s="33">
        <v>821</v>
      </c>
      <c r="B211" s="12" t="s">
        <v>398</v>
      </c>
      <c r="C211" s="13" t="s">
        <v>399</v>
      </c>
      <c r="D211" s="23">
        <v>3002000</v>
      </c>
    </row>
    <row r="212" spans="1:5" s="34" customFormat="1" ht="47.25" x14ac:dyDescent="0.25">
      <c r="A212" s="11"/>
      <c r="B212" s="12" t="s">
        <v>400</v>
      </c>
      <c r="C212" s="13" t="s">
        <v>401</v>
      </c>
      <c r="D212" s="23">
        <f>D213</f>
        <v>6125900</v>
      </c>
    </row>
    <row r="213" spans="1:5" ht="47.25" x14ac:dyDescent="0.25">
      <c r="A213" s="11">
        <v>825</v>
      </c>
      <c r="B213" s="12" t="s">
        <v>402</v>
      </c>
      <c r="C213" s="13" t="s">
        <v>403</v>
      </c>
      <c r="D213" s="23">
        <v>6125900</v>
      </c>
    </row>
    <row r="214" spans="1:5" ht="78.75" x14ac:dyDescent="0.25">
      <c r="A214" s="11">
        <v>821</v>
      </c>
      <c r="B214" s="12" t="s">
        <v>404</v>
      </c>
      <c r="C214" s="13" t="s">
        <v>405</v>
      </c>
      <c r="D214" s="23">
        <v>258061200.00000003</v>
      </c>
      <c r="E214" s="34"/>
    </row>
    <row r="215" spans="1:5" ht="63" x14ac:dyDescent="0.25">
      <c r="A215" s="11">
        <v>821</v>
      </c>
      <c r="B215" s="12" t="s">
        <v>406</v>
      </c>
      <c r="C215" s="13" t="s">
        <v>407</v>
      </c>
      <c r="D215" s="23">
        <v>96780000</v>
      </c>
      <c r="E215" s="34"/>
    </row>
    <row r="216" spans="1:5" ht="31.5" x14ac:dyDescent="0.25">
      <c r="A216" s="33">
        <v>817</v>
      </c>
      <c r="B216" s="12" t="s">
        <v>408</v>
      </c>
      <c r="C216" s="13" t="s">
        <v>409</v>
      </c>
      <c r="D216" s="23">
        <v>23501100</v>
      </c>
      <c r="E216" s="34"/>
    </row>
    <row r="217" spans="1:5" ht="47.25" x14ac:dyDescent="0.25">
      <c r="A217" s="33">
        <v>817</v>
      </c>
      <c r="B217" s="12" t="s">
        <v>410</v>
      </c>
      <c r="C217" s="13" t="s">
        <v>411</v>
      </c>
      <c r="D217" s="23">
        <v>964100</v>
      </c>
      <c r="E217" s="34"/>
    </row>
    <row r="218" spans="1:5" ht="47.25" x14ac:dyDescent="0.25">
      <c r="A218" s="33">
        <v>817</v>
      </c>
      <c r="B218" s="12" t="s">
        <v>412</v>
      </c>
      <c r="C218" s="13" t="s">
        <v>413</v>
      </c>
      <c r="D218" s="23">
        <v>2372100</v>
      </c>
      <c r="E218" s="34"/>
    </row>
    <row r="219" spans="1:5" ht="31.5" x14ac:dyDescent="0.25">
      <c r="A219" s="33">
        <v>817</v>
      </c>
      <c r="B219" s="12" t="s">
        <v>414</v>
      </c>
      <c r="C219" s="13" t="s">
        <v>415</v>
      </c>
      <c r="D219" s="23">
        <v>26754000</v>
      </c>
      <c r="E219" s="34"/>
    </row>
    <row r="220" spans="1:5" ht="47.25" x14ac:dyDescent="0.25">
      <c r="A220" s="33">
        <v>817</v>
      </c>
      <c r="B220" s="12" t="s">
        <v>416</v>
      </c>
      <c r="C220" s="13" t="s">
        <v>417</v>
      </c>
      <c r="D220" s="23">
        <v>214619500</v>
      </c>
      <c r="E220" s="34"/>
    </row>
    <row r="221" spans="1:5" ht="63" x14ac:dyDescent="0.25">
      <c r="A221" s="33">
        <v>817</v>
      </c>
      <c r="B221" s="12" t="s">
        <v>418</v>
      </c>
      <c r="C221" s="13" t="s">
        <v>419</v>
      </c>
      <c r="D221" s="23">
        <v>124448100</v>
      </c>
    </row>
    <row r="222" spans="1:5" ht="63" x14ac:dyDescent="0.25">
      <c r="A222" s="33">
        <v>817</v>
      </c>
      <c r="B222" s="12" t="s">
        <v>420</v>
      </c>
      <c r="C222" s="13" t="s">
        <v>421</v>
      </c>
      <c r="D222" s="23">
        <v>3822258</v>
      </c>
    </row>
    <row r="223" spans="1:5" ht="47.25" x14ac:dyDescent="0.25">
      <c r="A223" s="33">
        <v>817</v>
      </c>
      <c r="B223" s="12" t="s">
        <v>422</v>
      </c>
      <c r="C223" s="13" t="s">
        <v>423</v>
      </c>
      <c r="D223" s="23">
        <v>235850700</v>
      </c>
    </row>
    <row r="224" spans="1:5" ht="31.5" x14ac:dyDescent="0.25">
      <c r="A224" s="33">
        <v>817</v>
      </c>
      <c r="B224" s="12" t="s">
        <v>424</v>
      </c>
      <c r="C224" s="13" t="s">
        <v>425</v>
      </c>
      <c r="D224" s="23">
        <v>526300</v>
      </c>
    </row>
    <row r="225" spans="1:4" ht="31.5" x14ac:dyDescent="0.25">
      <c r="A225" s="11">
        <v>817</v>
      </c>
      <c r="B225" s="12" t="s">
        <v>426</v>
      </c>
      <c r="C225" s="13" t="s">
        <v>427</v>
      </c>
      <c r="D225" s="23">
        <v>202680700</v>
      </c>
    </row>
    <row r="226" spans="1:4" ht="47.25" x14ac:dyDescent="0.25">
      <c r="A226" s="33">
        <v>817</v>
      </c>
      <c r="B226" s="12" t="s">
        <v>428</v>
      </c>
      <c r="C226" s="13" t="s">
        <v>429</v>
      </c>
      <c r="D226" s="23">
        <v>35619200</v>
      </c>
    </row>
    <row r="227" spans="1:4" ht="63" x14ac:dyDescent="0.25">
      <c r="A227" s="33">
        <v>817</v>
      </c>
      <c r="B227" s="12" t="s">
        <v>430</v>
      </c>
      <c r="C227" s="13" t="s">
        <v>431</v>
      </c>
      <c r="D227" s="23">
        <v>1671417100</v>
      </c>
    </row>
    <row r="228" spans="1:4" ht="63" x14ac:dyDescent="0.25">
      <c r="A228" s="33">
        <v>817</v>
      </c>
      <c r="B228" s="12" t="s">
        <v>432</v>
      </c>
      <c r="C228" s="13" t="s">
        <v>433</v>
      </c>
      <c r="D228" s="23">
        <v>16402700</v>
      </c>
    </row>
    <row r="229" spans="1:4" ht="31.5" x14ac:dyDescent="0.25">
      <c r="A229" s="33">
        <v>817</v>
      </c>
      <c r="B229" s="12" t="s">
        <v>434</v>
      </c>
      <c r="C229" s="13" t="s">
        <v>435</v>
      </c>
      <c r="D229" s="23">
        <v>30063300</v>
      </c>
    </row>
    <row r="230" spans="1:4" ht="47.25" x14ac:dyDescent="0.25">
      <c r="A230" s="33">
        <v>817</v>
      </c>
      <c r="B230" s="12" t="s">
        <v>436</v>
      </c>
      <c r="C230" s="13" t="s">
        <v>437</v>
      </c>
      <c r="D230" s="23">
        <v>1808407000</v>
      </c>
    </row>
    <row r="231" spans="1:4" ht="47.25" x14ac:dyDescent="0.25">
      <c r="A231" s="33">
        <v>817</v>
      </c>
      <c r="B231" s="12" t="s">
        <v>438</v>
      </c>
      <c r="C231" s="13" t="s">
        <v>439</v>
      </c>
      <c r="D231" s="23">
        <v>4640763600</v>
      </c>
    </row>
    <row r="232" spans="1:4" x14ac:dyDescent="0.25">
      <c r="A232" s="33"/>
      <c r="B232" s="12" t="s">
        <v>440</v>
      </c>
      <c r="C232" s="13" t="s">
        <v>441</v>
      </c>
      <c r="D232" s="23">
        <f>D233</f>
        <v>25686000</v>
      </c>
    </row>
    <row r="233" spans="1:4" ht="63" x14ac:dyDescent="0.25">
      <c r="A233" s="33">
        <v>817</v>
      </c>
      <c r="B233" s="12" t="s">
        <v>442</v>
      </c>
      <c r="C233" s="13" t="s">
        <v>443</v>
      </c>
      <c r="D233" s="23">
        <v>25686000</v>
      </c>
    </row>
    <row r="234" spans="1:4" x14ac:dyDescent="0.25">
      <c r="A234" s="33"/>
      <c r="B234" s="12" t="s">
        <v>444</v>
      </c>
      <c r="C234" s="13" t="s">
        <v>445</v>
      </c>
      <c r="D234" s="23">
        <f>D235</f>
        <v>20729000</v>
      </c>
    </row>
    <row r="235" spans="1:4" ht="31.5" x14ac:dyDescent="0.25">
      <c r="A235" s="33">
        <v>817</v>
      </c>
      <c r="B235" s="12" t="s">
        <v>446</v>
      </c>
      <c r="C235" s="13" t="s">
        <v>447</v>
      </c>
      <c r="D235" s="23">
        <v>20729000</v>
      </c>
    </row>
    <row r="236" spans="1:4" ht="47.25" x14ac:dyDescent="0.25">
      <c r="A236" s="33">
        <v>817</v>
      </c>
      <c r="B236" s="12" t="s">
        <v>448</v>
      </c>
      <c r="C236" s="13" t="s">
        <v>449</v>
      </c>
      <c r="D236" s="23">
        <v>6424000</v>
      </c>
    </row>
    <row r="237" spans="1:4" ht="63" x14ac:dyDescent="0.25">
      <c r="A237" s="33">
        <v>817</v>
      </c>
      <c r="B237" s="12" t="s">
        <v>450</v>
      </c>
      <c r="C237" s="13" t="s">
        <v>451</v>
      </c>
      <c r="D237" s="23">
        <v>420462</v>
      </c>
    </row>
    <row r="238" spans="1:4" ht="31.5" x14ac:dyDescent="0.25">
      <c r="A238" s="33"/>
      <c r="B238" s="12" t="s">
        <v>452</v>
      </c>
      <c r="C238" s="13" t="s">
        <v>453</v>
      </c>
      <c r="D238" s="23">
        <f>D239</f>
        <v>20275500</v>
      </c>
    </row>
    <row r="239" spans="1:4" ht="63" x14ac:dyDescent="0.25">
      <c r="A239" s="33">
        <v>816</v>
      </c>
      <c r="B239" s="12" t="s">
        <v>454</v>
      </c>
      <c r="C239" s="13" t="s">
        <v>455</v>
      </c>
      <c r="D239" s="23">
        <v>20275500</v>
      </c>
    </row>
    <row r="240" spans="1:4" ht="47.25" x14ac:dyDescent="0.25">
      <c r="A240" s="33">
        <v>814</v>
      </c>
      <c r="B240" s="12" t="s">
        <v>456</v>
      </c>
      <c r="C240" s="13" t="s">
        <v>457</v>
      </c>
      <c r="D240" s="23">
        <v>6624900</v>
      </c>
    </row>
    <row r="241" spans="1:5" ht="78.75" x14ac:dyDescent="0.25">
      <c r="A241" s="33">
        <v>821</v>
      </c>
      <c r="B241" s="12" t="s">
        <v>458</v>
      </c>
      <c r="C241" s="13" t="s">
        <v>459</v>
      </c>
      <c r="D241" s="23">
        <v>40047</v>
      </c>
    </row>
    <row r="242" spans="1:5" ht="47.25" x14ac:dyDescent="0.25">
      <c r="A242" s="33">
        <v>821</v>
      </c>
      <c r="B242" s="12" t="s">
        <v>460</v>
      </c>
      <c r="C242" s="13" t="s">
        <v>461</v>
      </c>
      <c r="D242" s="23">
        <v>212280</v>
      </c>
    </row>
    <row r="243" spans="1:5" ht="47.25" x14ac:dyDescent="0.25">
      <c r="A243" s="33"/>
      <c r="B243" s="12" t="s">
        <v>462</v>
      </c>
      <c r="C243" s="13" t="s">
        <v>463</v>
      </c>
      <c r="D243" s="23">
        <f>D244</f>
        <v>21703000</v>
      </c>
    </row>
    <row r="244" spans="1:5" ht="47.25" x14ac:dyDescent="0.25">
      <c r="A244" s="33">
        <v>816</v>
      </c>
      <c r="B244" s="12" t="s">
        <v>464</v>
      </c>
      <c r="C244" s="13" t="s">
        <v>465</v>
      </c>
      <c r="D244" s="23">
        <v>21703000</v>
      </c>
      <c r="E244" s="35"/>
    </row>
    <row r="245" spans="1:5" ht="47.25" x14ac:dyDescent="0.25">
      <c r="A245" s="33"/>
      <c r="B245" s="12" t="s">
        <v>466</v>
      </c>
      <c r="C245" s="13" t="s">
        <v>467</v>
      </c>
      <c r="D245" s="23">
        <f>D246</f>
        <v>1397900</v>
      </c>
      <c r="E245" s="35"/>
    </row>
    <row r="246" spans="1:5" ht="78.75" x14ac:dyDescent="0.25">
      <c r="A246" s="33">
        <v>825</v>
      </c>
      <c r="B246" s="12" t="s">
        <v>468</v>
      </c>
      <c r="C246" s="13" t="s">
        <v>469</v>
      </c>
      <c r="D246" s="23">
        <v>1397900</v>
      </c>
    </row>
    <row r="247" spans="1:5" ht="47.25" x14ac:dyDescent="0.25">
      <c r="A247" s="33">
        <v>832</v>
      </c>
      <c r="B247" s="12" t="s">
        <v>470</v>
      </c>
      <c r="C247" s="13" t="s">
        <v>471</v>
      </c>
      <c r="D247" s="23">
        <v>15167000</v>
      </c>
    </row>
    <row r="248" spans="1:5" ht="63" x14ac:dyDescent="0.25">
      <c r="A248" s="33">
        <v>814</v>
      </c>
      <c r="B248" s="12" t="s">
        <v>472</v>
      </c>
      <c r="C248" s="13" t="s">
        <v>473</v>
      </c>
      <c r="D248" s="23">
        <v>920800</v>
      </c>
    </row>
    <row r="249" spans="1:5" ht="47.25" x14ac:dyDescent="0.25">
      <c r="A249" s="33"/>
      <c r="B249" s="12" t="s">
        <v>474</v>
      </c>
      <c r="C249" s="13" t="s">
        <v>475</v>
      </c>
      <c r="D249" s="23">
        <f>D250</f>
        <v>2047950</v>
      </c>
    </row>
    <row r="250" spans="1:5" ht="47.25" x14ac:dyDescent="0.25">
      <c r="A250" s="33">
        <v>817</v>
      </c>
      <c r="B250" s="12" t="s">
        <v>476</v>
      </c>
      <c r="C250" s="13" t="s">
        <v>477</v>
      </c>
      <c r="D250" s="23">
        <v>2047950</v>
      </c>
    </row>
    <row r="251" spans="1:5" ht="63" x14ac:dyDescent="0.25">
      <c r="A251" s="33"/>
      <c r="B251" s="12" t="s">
        <v>478</v>
      </c>
      <c r="C251" s="13" t="s">
        <v>479</v>
      </c>
      <c r="D251" s="23">
        <f>D252</f>
        <v>107234209.90000001</v>
      </c>
    </row>
    <row r="252" spans="1:5" ht="63" x14ac:dyDescent="0.25">
      <c r="A252" s="33">
        <v>817</v>
      </c>
      <c r="B252" s="12" t="s">
        <v>480</v>
      </c>
      <c r="C252" s="13" t="s">
        <v>481</v>
      </c>
      <c r="D252" s="23">
        <v>107234209.90000001</v>
      </c>
    </row>
    <row r="253" spans="1:5" ht="63" x14ac:dyDescent="0.25">
      <c r="A253" s="33"/>
      <c r="B253" s="12" t="s">
        <v>482</v>
      </c>
      <c r="C253" s="13" t="s">
        <v>483</v>
      </c>
      <c r="D253" s="23">
        <f>D254</f>
        <v>99556541.620000005</v>
      </c>
    </row>
    <row r="254" spans="1:5" ht="78.75" x14ac:dyDescent="0.25">
      <c r="A254" s="33">
        <v>817</v>
      </c>
      <c r="B254" s="12" t="s">
        <v>484</v>
      </c>
      <c r="C254" s="13" t="s">
        <v>485</v>
      </c>
      <c r="D254" s="23">
        <v>99556541.620000005</v>
      </c>
    </row>
    <row r="255" spans="1:5" ht="31.5" x14ac:dyDescent="0.25">
      <c r="A255" s="33"/>
      <c r="B255" s="12" t="s">
        <v>486</v>
      </c>
      <c r="C255" s="13" t="s">
        <v>487</v>
      </c>
      <c r="D255" s="23">
        <f>D256</f>
        <v>24801200</v>
      </c>
    </row>
    <row r="256" spans="1:5" ht="47.25" x14ac:dyDescent="0.25">
      <c r="A256" s="33">
        <v>817</v>
      </c>
      <c r="B256" s="12" t="s">
        <v>488</v>
      </c>
      <c r="C256" s="13" t="s">
        <v>489</v>
      </c>
      <c r="D256" s="23">
        <v>24801200</v>
      </c>
    </row>
    <row r="257" spans="1:5" ht="47.25" x14ac:dyDescent="0.25">
      <c r="A257" s="33"/>
      <c r="B257" s="12" t="s">
        <v>490</v>
      </c>
      <c r="C257" s="13" t="s">
        <v>491</v>
      </c>
      <c r="D257" s="23">
        <f>D258</f>
        <v>94073400</v>
      </c>
    </row>
    <row r="258" spans="1:5" ht="47.25" x14ac:dyDescent="0.25">
      <c r="A258" s="33">
        <v>817</v>
      </c>
      <c r="B258" s="12" t="s">
        <v>492</v>
      </c>
      <c r="C258" s="13" t="s">
        <v>493</v>
      </c>
      <c r="D258" s="23">
        <v>94073400</v>
      </c>
    </row>
    <row r="259" spans="1:5" ht="47.25" x14ac:dyDescent="0.25">
      <c r="A259" s="33"/>
      <c r="B259" s="12" t="s">
        <v>494</v>
      </c>
      <c r="C259" s="13" t="s">
        <v>495</v>
      </c>
      <c r="D259" s="23">
        <f>D260</f>
        <v>22842200</v>
      </c>
    </row>
    <row r="260" spans="1:5" ht="63" x14ac:dyDescent="0.25">
      <c r="A260" s="33">
        <v>817</v>
      </c>
      <c r="B260" s="12" t="s">
        <v>496</v>
      </c>
      <c r="C260" s="13" t="s">
        <v>497</v>
      </c>
      <c r="D260" s="23">
        <v>22842200</v>
      </c>
    </row>
    <row r="261" spans="1:5" ht="31.5" x14ac:dyDescent="0.25">
      <c r="A261" s="33"/>
      <c r="B261" s="12" t="s">
        <v>498</v>
      </c>
      <c r="C261" s="13" t="s">
        <v>499</v>
      </c>
      <c r="D261" s="23">
        <f>D262</f>
        <v>35953000</v>
      </c>
    </row>
    <row r="262" spans="1:5" ht="31.5" x14ac:dyDescent="0.25">
      <c r="A262" s="33">
        <v>817</v>
      </c>
      <c r="B262" s="12" t="s">
        <v>500</v>
      </c>
      <c r="C262" s="13" t="s">
        <v>501</v>
      </c>
      <c r="D262" s="23">
        <v>35953000</v>
      </c>
    </row>
    <row r="263" spans="1:5" ht="31.5" x14ac:dyDescent="0.25">
      <c r="A263" s="33">
        <v>840</v>
      </c>
      <c r="B263" s="12" t="s">
        <v>502</v>
      </c>
      <c r="C263" s="13" t="s">
        <v>503</v>
      </c>
      <c r="D263" s="23">
        <v>2733500</v>
      </c>
    </row>
    <row r="264" spans="1:5" ht="47.25" x14ac:dyDescent="0.25">
      <c r="A264" s="33"/>
      <c r="B264" s="36" t="s">
        <v>504</v>
      </c>
      <c r="C264" s="13" t="s">
        <v>505</v>
      </c>
      <c r="D264" s="23">
        <f>D265</f>
        <v>301116542.00999999</v>
      </c>
    </row>
    <row r="265" spans="1:5" ht="47.25" x14ac:dyDescent="0.25">
      <c r="A265" s="33">
        <v>816</v>
      </c>
      <c r="B265" s="37" t="s">
        <v>506</v>
      </c>
      <c r="C265" s="13" t="s">
        <v>507</v>
      </c>
      <c r="D265" s="23">
        <v>301116542.00999999</v>
      </c>
    </row>
    <row r="266" spans="1:5" ht="31.5" x14ac:dyDescent="0.25">
      <c r="A266" s="6"/>
      <c r="B266" s="7" t="s">
        <v>508</v>
      </c>
      <c r="C266" s="8" t="s">
        <v>509</v>
      </c>
      <c r="D266" s="19">
        <f>D268+D270+D272+D274+D276+D278+D280+D282+D284+D286+D288+D289+D290+D292+D294+D296+D298+D300+D302+D304+D305</f>
        <v>5908202732.7600002</v>
      </c>
    </row>
    <row r="267" spans="1:5" ht="31.5" x14ac:dyDescent="0.25">
      <c r="A267" s="6"/>
      <c r="B267" s="12" t="s">
        <v>510</v>
      </c>
      <c r="C267" s="13" t="s">
        <v>511</v>
      </c>
      <c r="D267" s="23">
        <f>D268</f>
        <v>714871378.37</v>
      </c>
      <c r="E267" s="34"/>
    </row>
    <row r="268" spans="1:5" ht="31.5" x14ac:dyDescent="0.25">
      <c r="A268" s="11">
        <v>821</v>
      </c>
      <c r="B268" s="12" t="s">
        <v>512</v>
      </c>
      <c r="C268" s="13" t="s">
        <v>513</v>
      </c>
      <c r="D268" s="23">
        <v>714871378.37</v>
      </c>
    </row>
    <row r="269" spans="1:5" ht="47.25" x14ac:dyDescent="0.25">
      <c r="A269" s="11"/>
      <c r="B269" s="12" t="s">
        <v>514</v>
      </c>
      <c r="C269" s="13" t="s">
        <v>515</v>
      </c>
      <c r="D269" s="23">
        <f>D270</f>
        <v>53767571.350000001</v>
      </c>
    </row>
    <row r="270" spans="1:5" ht="63" x14ac:dyDescent="0.25">
      <c r="A270" s="11">
        <v>821</v>
      </c>
      <c r="B270" s="12" t="s">
        <v>516</v>
      </c>
      <c r="C270" s="13" t="s">
        <v>517</v>
      </c>
      <c r="D270" s="23">
        <v>53767571.350000001</v>
      </c>
    </row>
    <row r="271" spans="1:5" ht="47.25" x14ac:dyDescent="0.25">
      <c r="A271" s="11"/>
      <c r="B271" s="12" t="s">
        <v>518</v>
      </c>
      <c r="C271" s="13" t="s">
        <v>519</v>
      </c>
      <c r="D271" s="23">
        <f>D272</f>
        <v>211661</v>
      </c>
    </row>
    <row r="272" spans="1:5" ht="47.25" x14ac:dyDescent="0.25">
      <c r="A272" s="11">
        <v>803</v>
      </c>
      <c r="B272" s="12" t="s">
        <v>520</v>
      </c>
      <c r="C272" s="13" t="s">
        <v>521</v>
      </c>
      <c r="D272" s="23">
        <v>211661</v>
      </c>
    </row>
    <row r="273" spans="1:4" ht="47.25" x14ac:dyDescent="0.25">
      <c r="A273" s="11"/>
      <c r="B273" s="12" t="s">
        <v>522</v>
      </c>
      <c r="C273" s="13" t="s">
        <v>523</v>
      </c>
      <c r="D273" s="23">
        <f>D274</f>
        <v>49084.14</v>
      </c>
    </row>
    <row r="274" spans="1:4" ht="47.25" x14ac:dyDescent="0.25">
      <c r="A274" s="11">
        <v>814</v>
      </c>
      <c r="B274" s="12" t="s">
        <v>524</v>
      </c>
      <c r="C274" s="13" t="s">
        <v>525</v>
      </c>
      <c r="D274" s="23">
        <v>49084.14</v>
      </c>
    </row>
    <row r="275" spans="1:4" ht="47.25" x14ac:dyDescent="0.25">
      <c r="A275" s="11"/>
      <c r="B275" s="12" t="s">
        <v>526</v>
      </c>
      <c r="C275" s="13" t="s">
        <v>527</v>
      </c>
      <c r="D275" s="23">
        <f>D276</f>
        <v>122452.63</v>
      </c>
    </row>
    <row r="276" spans="1:4" ht="47.25" x14ac:dyDescent="0.25">
      <c r="A276" s="11">
        <v>821</v>
      </c>
      <c r="B276" s="12" t="s">
        <v>528</v>
      </c>
      <c r="C276" s="13" t="s">
        <v>529</v>
      </c>
      <c r="D276" s="23">
        <v>122452.63</v>
      </c>
    </row>
    <row r="277" spans="1:4" ht="31.5" x14ac:dyDescent="0.25">
      <c r="A277" s="11"/>
      <c r="B277" s="12" t="s">
        <v>530</v>
      </c>
      <c r="C277" s="13" t="s">
        <v>531</v>
      </c>
      <c r="D277" s="23">
        <f>D278</f>
        <v>21980200</v>
      </c>
    </row>
    <row r="278" spans="1:4" ht="47.25" x14ac:dyDescent="0.25">
      <c r="A278" s="11">
        <v>803</v>
      </c>
      <c r="B278" s="12" t="s">
        <v>532</v>
      </c>
      <c r="C278" s="13" t="s">
        <v>533</v>
      </c>
      <c r="D278" s="23">
        <v>21980200</v>
      </c>
    </row>
    <row r="279" spans="1:4" ht="31.5" x14ac:dyDescent="0.25">
      <c r="A279" s="11"/>
      <c r="B279" s="12" t="s">
        <v>534</v>
      </c>
      <c r="C279" s="13" t="s">
        <v>535</v>
      </c>
      <c r="D279" s="23">
        <f>D280</f>
        <v>221947507.21000001</v>
      </c>
    </row>
    <row r="280" spans="1:4" ht="31.5" x14ac:dyDescent="0.25">
      <c r="A280" s="33">
        <v>836</v>
      </c>
      <c r="B280" s="12" t="s">
        <v>536</v>
      </c>
      <c r="C280" s="13" t="s">
        <v>537</v>
      </c>
      <c r="D280" s="23">
        <v>221947507.21000001</v>
      </c>
    </row>
    <row r="281" spans="1:4" ht="31.5" x14ac:dyDescent="0.25">
      <c r="A281" s="33"/>
      <c r="B281" s="12" t="s">
        <v>538</v>
      </c>
      <c r="C281" s="13" t="s">
        <v>539</v>
      </c>
      <c r="D281" s="23">
        <f>D282</f>
        <v>7004543.2300000004</v>
      </c>
    </row>
    <row r="282" spans="1:4" ht="31.5" x14ac:dyDescent="0.25">
      <c r="A282" s="11">
        <v>808</v>
      </c>
      <c r="B282" s="12" t="s">
        <v>540</v>
      </c>
      <c r="C282" s="13" t="s">
        <v>541</v>
      </c>
      <c r="D282" s="23">
        <v>7004543.2300000004</v>
      </c>
    </row>
    <row r="283" spans="1:4" ht="31.5" x14ac:dyDescent="0.25">
      <c r="A283" s="11"/>
      <c r="B283" s="12" t="s">
        <v>542</v>
      </c>
      <c r="C283" s="13" t="s">
        <v>543</v>
      </c>
      <c r="D283" s="23">
        <f>D284</f>
        <v>7746400</v>
      </c>
    </row>
    <row r="284" spans="1:4" ht="47.25" x14ac:dyDescent="0.25">
      <c r="A284" s="11">
        <v>821</v>
      </c>
      <c r="B284" s="12" t="s">
        <v>544</v>
      </c>
      <c r="C284" s="13" t="s">
        <v>545</v>
      </c>
      <c r="D284" s="23">
        <v>7746400</v>
      </c>
    </row>
    <row r="285" spans="1:4" ht="31.5" x14ac:dyDescent="0.25">
      <c r="A285" s="11"/>
      <c r="B285" s="12" t="s">
        <v>546</v>
      </c>
      <c r="C285" s="13" t="s">
        <v>547</v>
      </c>
      <c r="D285" s="23">
        <f>D286</f>
        <v>375999691.14999998</v>
      </c>
    </row>
    <row r="286" spans="1:4" ht="47.25" x14ac:dyDescent="0.25">
      <c r="A286" s="11">
        <v>832</v>
      </c>
      <c r="B286" s="12" t="s">
        <v>548</v>
      </c>
      <c r="C286" s="13" t="s">
        <v>549</v>
      </c>
      <c r="D286" s="23">
        <v>375999691.14999998</v>
      </c>
    </row>
    <row r="287" spans="1:4" ht="63" x14ac:dyDescent="0.25">
      <c r="A287" s="11"/>
      <c r="B287" s="12" t="s">
        <v>550</v>
      </c>
      <c r="C287" s="13" t="s">
        <v>551</v>
      </c>
      <c r="D287" s="23">
        <f>D288</f>
        <v>7155100</v>
      </c>
    </row>
    <row r="288" spans="1:4" ht="63" x14ac:dyDescent="0.25">
      <c r="A288" s="11">
        <v>821</v>
      </c>
      <c r="B288" s="12" t="s">
        <v>552</v>
      </c>
      <c r="C288" s="13" t="s">
        <v>553</v>
      </c>
      <c r="D288" s="23">
        <v>7155100</v>
      </c>
    </row>
    <row r="289" spans="1:5" ht="47.25" x14ac:dyDescent="0.25">
      <c r="A289" s="11">
        <v>821</v>
      </c>
      <c r="B289" s="12" t="s">
        <v>554</v>
      </c>
      <c r="C289" s="13" t="s">
        <v>555</v>
      </c>
      <c r="D289" s="23">
        <v>320743506.85000002</v>
      </c>
    </row>
    <row r="290" spans="1:5" ht="63" x14ac:dyDescent="0.25">
      <c r="A290" s="11">
        <v>821</v>
      </c>
      <c r="B290" s="12" t="s">
        <v>556</v>
      </c>
      <c r="C290" s="13" t="s">
        <v>557</v>
      </c>
      <c r="D290" s="23">
        <v>45145828.07</v>
      </c>
    </row>
    <row r="291" spans="1:5" ht="78.75" x14ac:dyDescent="0.25">
      <c r="A291" s="11"/>
      <c r="B291" s="12" t="s">
        <v>558</v>
      </c>
      <c r="C291" s="13" t="s">
        <v>559</v>
      </c>
      <c r="D291" s="23">
        <f>D292</f>
        <v>166722948</v>
      </c>
    </row>
    <row r="292" spans="1:5" ht="78.75" x14ac:dyDescent="0.25">
      <c r="A292" s="11">
        <v>819</v>
      </c>
      <c r="B292" s="12" t="s">
        <v>560</v>
      </c>
      <c r="C292" s="13" t="s">
        <v>561</v>
      </c>
      <c r="D292" s="23">
        <v>166722948</v>
      </c>
    </row>
    <row r="293" spans="1:5" ht="63" x14ac:dyDescent="0.25">
      <c r="A293" s="11"/>
      <c r="B293" s="12" t="s">
        <v>562</v>
      </c>
      <c r="C293" s="13" t="s">
        <v>563</v>
      </c>
      <c r="D293" s="23">
        <f>D294</f>
        <v>10724868</v>
      </c>
    </row>
    <row r="294" spans="1:5" ht="63" x14ac:dyDescent="0.25">
      <c r="A294" s="11">
        <v>819</v>
      </c>
      <c r="B294" s="12" t="s">
        <v>564</v>
      </c>
      <c r="C294" s="13" t="s">
        <v>565</v>
      </c>
      <c r="D294" s="23">
        <v>10724868</v>
      </c>
    </row>
    <row r="295" spans="1:5" ht="31.5" x14ac:dyDescent="0.25">
      <c r="A295" s="38"/>
      <c r="B295" s="12" t="s">
        <v>566</v>
      </c>
      <c r="C295" s="27" t="s">
        <v>567</v>
      </c>
      <c r="D295" s="23">
        <f>D296</f>
        <v>3786000</v>
      </c>
      <c r="E295" s="39"/>
    </row>
    <row r="296" spans="1:5" ht="31.5" x14ac:dyDescent="0.25">
      <c r="A296" s="40">
        <v>821</v>
      </c>
      <c r="B296" s="12" t="s">
        <v>568</v>
      </c>
      <c r="C296" s="27" t="s">
        <v>569</v>
      </c>
      <c r="D296" s="23">
        <v>3786000</v>
      </c>
      <c r="E296" s="39"/>
    </row>
    <row r="297" spans="1:5" ht="31.5" x14ac:dyDescent="0.25">
      <c r="A297" s="33"/>
      <c r="B297" s="12" t="s">
        <v>570</v>
      </c>
      <c r="C297" s="13" t="s">
        <v>571</v>
      </c>
      <c r="D297" s="23">
        <f>D298</f>
        <v>14948300.92</v>
      </c>
      <c r="E297" s="34"/>
    </row>
    <row r="298" spans="1:5" ht="31.5" x14ac:dyDescent="0.25">
      <c r="A298" s="11">
        <v>817</v>
      </c>
      <c r="B298" s="12" t="s">
        <v>572</v>
      </c>
      <c r="C298" s="13" t="s">
        <v>573</v>
      </c>
      <c r="D298" s="23">
        <v>14948300.92</v>
      </c>
    </row>
    <row r="299" spans="1:5" ht="78.75" x14ac:dyDescent="0.25">
      <c r="A299" s="11"/>
      <c r="B299" s="12" t="s">
        <v>574</v>
      </c>
      <c r="C299" s="13" t="s">
        <v>575</v>
      </c>
      <c r="D299" s="23">
        <f>D300</f>
        <v>494127367.72000003</v>
      </c>
    </row>
    <row r="300" spans="1:5" ht="78.75" x14ac:dyDescent="0.25">
      <c r="A300" s="11">
        <v>821</v>
      </c>
      <c r="B300" s="12" t="s">
        <v>576</v>
      </c>
      <c r="C300" s="13" t="s">
        <v>577</v>
      </c>
      <c r="D300" s="23">
        <v>494127367.72000003</v>
      </c>
    </row>
    <row r="301" spans="1:5" ht="47.25" x14ac:dyDescent="0.25">
      <c r="A301" s="11"/>
      <c r="B301" s="12" t="s">
        <v>578</v>
      </c>
      <c r="C301" s="13" t="s">
        <v>579</v>
      </c>
      <c r="D301" s="23">
        <f>D302</f>
        <v>3132162787.02</v>
      </c>
    </row>
    <row r="302" spans="1:5" ht="47.25" x14ac:dyDescent="0.25">
      <c r="A302" s="11">
        <v>821</v>
      </c>
      <c r="B302" s="12" t="s">
        <v>580</v>
      </c>
      <c r="C302" s="13" t="s">
        <v>581</v>
      </c>
      <c r="D302" s="23">
        <v>3132162787.02</v>
      </c>
    </row>
    <row r="303" spans="1:5" ht="78.75" x14ac:dyDescent="0.25">
      <c r="A303" s="11"/>
      <c r="B303" s="12" t="s">
        <v>582</v>
      </c>
      <c r="C303" s="13" t="s">
        <v>583</v>
      </c>
      <c r="D303" s="23">
        <f>D304</f>
        <v>230291100</v>
      </c>
    </row>
    <row r="304" spans="1:5" ht="94.5" x14ac:dyDescent="0.25">
      <c r="A304" s="11">
        <v>814</v>
      </c>
      <c r="B304" s="12" t="s">
        <v>584</v>
      </c>
      <c r="C304" s="13" t="s">
        <v>585</v>
      </c>
      <c r="D304" s="23">
        <v>230291100</v>
      </c>
    </row>
    <row r="305" spans="1:5" x14ac:dyDescent="0.25">
      <c r="A305" s="33">
        <v>818</v>
      </c>
      <c r="B305" s="12" t="s">
        <v>586</v>
      </c>
      <c r="C305" s="13" t="s">
        <v>587</v>
      </c>
      <c r="D305" s="23">
        <v>78694437.099999994</v>
      </c>
    </row>
    <row r="306" spans="1:5" x14ac:dyDescent="0.25">
      <c r="A306" s="6"/>
      <c r="B306" s="7" t="s">
        <v>588</v>
      </c>
      <c r="C306" s="8" t="s">
        <v>589</v>
      </c>
      <c r="D306" s="41">
        <f>D308+D310+D312+D314+D316+D318+D319+D321+D323+D324+D326+D327+D329+D331+D334+D336+D339+D338+D332</f>
        <v>984090139.11999989</v>
      </c>
      <c r="E306" s="42"/>
    </row>
    <row r="307" spans="1:5" ht="31.5" x14ac:dyDescent="0.25">
      <c r="A307" s="11"/>
      <c r="B307" s="12" t="s">
        <v>590</v>
      </c>
      <c r="C307" s="13" t="s">
        <v>591</v>
      </c>
      <c r="D307" s="43">
        <f>D308</f>
        <v>3153588.63</v>
      </c>
      <c r="E307" s="42"/>
    </row>
    <row r="308" spans="1:5" ht="31.5" x14ac:dyDescent="0.25">
      <c r="A308" s="11">
        <v>803</v>
      </c>
      <c r="B308" s="12" t="s">
        <v>592</v>
      </c>
      <c r="C308" s="13" t="s">
        <v>593</v>
      </c>
      <c r="D308" s="23">
        <v>3153588.63</v>
      </c>
    </row>
    <row r="309" spans="1:5" ht="31.5" x14ac:dyDescent="0.25">
      <c r="A309" s="11"/>
      <c r="B309" s="12" t="s">
        <v>594</v>
      </c>
      <c r="C309" s="13" t="s">
        <v>595</v>
      </c>
      <c r="D309" s="23">
        <f>D310</f>
        <v>2539548.36</v>
      </c>
    </row>
    <row r="310" spans="1:5" ht="31.5" x14ac:dyDescent="0.25">
      <c r="A310" s="11">
        <v>803</v>
      </c>
      <c r="B310" s="12" t="s">
        <v>596</v>
      </c>
      <c r="C310" s="13" t="s">
        <v>597</v>
      </c>
      <c r="D310" s="23">
        <v>2539548.36</v>
      </c>
    </row>
    <row r="311" spans="1:5" ht="47.25" x14ac:dyDescent="0.25">
      <c r="A311" s="11"/>
      <c r="B311" s="12" t="s">
        <v>598</v>
      </c>
      <c r="C311" s="13" t="s">
        <v>599</v>
      </c>
      <c r="D311" s="23">
        <f>D312</f>
        <v>114116100</v>
      </c>
    </row>
    <row r="312" spans="1:5" ht="47.25" x14ac:dyDescent="0.25">
      <c r="A312" s="11">
        <v>814</v>
      </c>
      <c r="B312" s="12" t="s">
        <v>600</v>
      </c>
      <c r="C312" s="13" t="s">
        <v>601</v>
      </c>
      <c r="D312" s="23">
        <v>114116100</v>
      </c>
    </row>
    <row r="313" spans="1:5" ht="47.25" x14ac:dyDescent="0.25">
      <c r="A313" s="11"/>
      <c r="B313" s="12" t="s">
        <v>602</v>
      </c>
      <c r="C313" s="13" t="s">
        <v>603</v>
      </c>
      <c r="D313" s="23">
        <f>D314</f>
        <v>369000</v>
      </c>
    </row>
    <row r="314" spans="1:5" ht="47.25" x14ac:dyDescent="0.25">
      <c r="A314" s="11">
        <v>815</v>
      </c>
      <c r="B314" s="12" t="s">
        <v>604</v>
      </c>
      <c r="C314" s="13" t="s">
        <v>605</v>
      </c>
      <c r="D314" s="23">
        <v>369000</v>
      </c>
    </row>
    <row r="315" spans="1:5" ht="63" x14ac:dyDescent="0.25">
      <c r="A315" s="11"/>
      <c r="B315" s="12" t="s">
        <v>606</v>
      </c>
      <c r="C315" s="13" t="s">
        <v>607</v>
      </c>
      <c r="D315" s="23">
        <f>D316</f>
        <v>1623000</v>
      </c>
    </row>
    <row r="316" spans="1:5" ht="63" x14ac:dyDescent="0.25">
      <c r="A316" s="11">
        <v>815</v>
      </c>
      <c r="B316" s="12" t="s">
        <v>608</v>
      </c>
      <c r="C316" s="13" t="s">
        <v>607</v>
      </c>
      <c r="D316" s="23">
        <v>1623000</v>
      </c>
    </row>
    <row r="317" spans="1:5" ht="78.75" x14ac:dyDescent="0.25">
      <c r="A317" s="11"/>
      <c r="B317" s="12" t="s">
        <v>609</v>
      </c>
      <c r="C317" s="13" t="s">
        <v>610</v>
      </c>
      <c r="D317" s="23">
        <f>D318</f>
        <v>1668000</v>
      </c>
    </row>
    <row r="318" spans="1:5" ht="78.75" x14ac:dyDescent="0.25">
      <c r="A318" s="11">
        <v>816</v>
      </c>
      <c r="B318" s="12" t="s">
        <v>611</v>
      </c>
      <c r="C318" s="13" t="s">
        <v>612</v>
      </c>
      <c r="D318" s="23">
        <v>1668000</v>
      </c>
    </row>
    <row r="319" spans="1:5" ht="47.25" x14ac:dyDescent="0.25">
      <c r="A319" s="11">
        <v>814</v>
      </c>
      <c r="B319" s="12" t="s">
        <v>613</v>
      </c>
      <c r="C319" s="13" t="s">
        <v>614</v>
      </c>
      <c r="D319" s="23">
        <v>31500000</v>
      </c>
    </row>
    <row r="320" spans="1:5" ht="47.25" x14ac:dyDescent="0.25">
      <c r="A320" s="11"/>
      <c r="B320" s="12" t="s">
        <v>615</v>
      </c>
      <c r="C320" s="13" t="s">
        <v>616</v>
      </c>
      <c r="D320" s="23">
        <f>D321</f>
        <v>1600000</v>
      </c>
    </row>
    <row r="321" spans="1:4" ht="47.25" x14ac:dyDescent="0.25">
      <c r="A321" s="11">
        <v>815</v>
      </c>
      <c r="B321" s="12" t="s">
        <v>617</v>
      </c>
      <c r="C321" s="13" t="s">
        <v>618</v>
      </c>
      <c r="D321" s="23">
        <v>1600000</v>
      </c>
    </row>
    <row r="322" spans="1:4" ht="47.25" x14ac:dyDescent="0.25">
      <c r="A322" s="11"/>
      <c r="B322" s="12" t="s">
        <v>619</v>
      </c>
      <c r="C322" s="13" t="s">
        <v>620</v>
      </c>
      <c r="D322" s="23">
        <f>D323</f>
        <v>500000</v>
      </c>
    </row>
    <row r="323" spans="1:4" ht="47.25" x14ac:dyDescent="0.25">
      <c r="A323" s="11">
        <v>815</v>
      </c>
      <c r="B323" s="12" t="s">
        <v>621</v>
      </c>
      <c r="C323" s="13" t="s">
        <v>622</v>
      </c>
      <c r="D323" s="23">
        <v>500000</v>
      </c>
    </row>
    <row r="324" spans="1:4" ht="63" x14ac:dyDescent="0.25">
      <c r="A324" s="11">
        <v>814</v>
      </c>
      <c r="B324" s="12" t="s">
        <v>623</v>
      </c>
      <c r="C324" s="13" t="s">
        <v>624</v>
      </c>
      <c r="D324" s="23">
        <v>67036400</v>
      </c>
    </row>
    <row r="325" spans="1:4" ht="94.5" x14ac:dyDescent="0.25">
      <c r="A325" s="11"/>
      <c r="B325" s="12" t="s">
        <v>625</v>
      </c>
      <c r="C325" s="13" t="s">
        <v>626</v>
      </c>
      <c r="D325" s="23">
        <f>D326</f>
        <v>8569700</v>
      </c>
    </row>
    <row r="326" spans="1:4" ht="110.25" x14ac:dyDescent="0.25">
      <c r="A326" s="11">
        <v>814</v>
      </c>
      <c r="B326" s="12" t="s">
        <v>627</v>
      </c>
      <c r="C326" s="13" t="s">
        <v>628</v>
      </c>
      <c r="D326" s="23">
        <v>8569700</v>
      </c>
    </row>
    <row r="327" spans="1:4" ht="126" x14ac:dyDescent="0.25">
      <c r="A327" s="11">
        <v>814</v>
      </c>
      <c r="B327" s="12" t="s">
        <v>629</v>
      </c>
      <c r="C327" s="13" t="s">
        <v>630</v>
      </c>
      <c r="D327" s="23">
        <v>22154100</v>
      </c>
    </row>
    <row r="328" spans="1:4" ht="31.5" x14ac:dyDescent="0.25">
      <c r="A328" s="11"/>
      <c r="B328" s="12" t="s">
        <v>631</v>
      </c>
      <c r="C328" s="13" t="s">
        <v>632</v>
      </c>
      <c r="D328" s="23">
        <f>E329</f>
        <v>0</v>
      </c>
    </row>
    <row r="329" spans="1:4" ht="47.25" x14ac:dyDescent="0.25">
      <c r="A329" s="11">
        <v>814</v>
      </c>
      <c r="B329" s="12" t="s">
        <v>633</v>
      </c>
      <c r="C329" s="13" t="s">
        <v>634</v>
      </c>
      <c r="D329" s="23">
        <v>2705700</v>
      </c>
    </row>
    <row r="330" spans="1:4" ht="63" x14ac:dyDescent="0.25">
      <c r="A330" s="11"/>
      <c r="B330" s="12" t="s">
        <v>635</v>
      </c>
      <c r="C330" s="13" t="s">
        <v>636</v>
      </c>
      <c r="D330" s="23">
        <f>D331</f>
        <v>1027127.91</v>
      </c>
    </row>
    <row r="331" spans="1:4" ht="63" x14ac:dyDescent="0.25">
      <c r="A331" s="11">
        <v>821</v>
      </c>
      <c r="B331" s="12" t="s">
        <v>637</v>
      </c>
      <c r="C331" s="13" t="s">
        <v>638</v>
      </c>
      <c r="D331" s="23">
        <v>1027127.91</v>
      </c>
    </row>
    <row r="332" spans="1:4" ht="126" x14ac:dyDescent="0.25">
      <c r="A332" s="11">
        <v>814</v>
      </c>
      <c r="B332" s="12" t="s">
        <v>639</v>
      </c>
      <c r="C332" s="13" t="s">
        <v>640</v>
      </c>
      <c r="D332" s="23"/>
    </row>
    <row r="333" spans="1:4" ht="94.5" x14ac:dyDescent="0.25">
      <c r="A333" s="11"/>
      <c r="B333" s="12" t="s">
        <v>641</v>
      </c>
      <c r="C333" s="13" t="s">
        <v>642</v>
      </c>
      <c r="D333" s="23">
        <f>D334</f>
        <v>618469631.29999995</v>
      </c>
    </row>
    <row r="334" spans="1:4" ht="94.5" x14ac:dyDescent="0.25">
      <c r="A334" s="11">
        <v>819</v>
      </c>
      <c r="B334" s="12" t="s">
        <v>643</v>
      </c>
      <c r="C334" s="13" t="s">
        <v>644</v>
      </c>
      <c r="D334" s="23">
        <v>618469631.29999995</v>
      </c>
    </row>
    <row r="335" spans="1:4" ht="47.25" x14ac:dyDescent="0.25">
      <c r="A335" s="11"/>
      <c r="B335" s="12" t="s">
        <v>645</v>
      </c>
      <c r="C335" s="13" t="s">
        <v>646</v>
      </c>
      <c r="D335" s="23">
        <f>D336</f>
        <v>105551370</v>
      </c>
    </row>
    <row r="336" spans="1:4" ht="47.25" x14ac:dyDescent="0.25">
      <c r="A336" s="11">
        <v>816</v>
      </c>
      <c r="B336" s="12" t="s">
        <v>647</v>
      </c>
      <c r="C336" s="13" t="s">
        <v>648</v>
      </c>
      <c r="D336" s="23">
        <v>105551370</v>
      </c>
    </row>
    <row r="337" spans="1:5" ht="47.25" x14ac:dyDescent="0.25">
      <c r="A337" s="11"/>
      <c r="B337" s="12" t="s">
        <v>649</v>
      </c>
      <c r="C337" s="13" t="s">
        <v>650</v>
      </c>
      <c r="D337" s="23">
        <f>D338</f>
        <v>580919</v>
      </c>
    </row>
    <row r="338" spans="1:5" ht="63" x14ac:dyDescent="0.25">
      <c r="A338" s="11">
        <v>815</v>
      </c>
      <c r="B338" s="12" t="s">
        <v>651</v>
      </c>
      <c r="C338" s="13" t="s">
        <v>652</v>
      </c>
      <c r="D338" s="23">
        <v>580919</v>
      </c>
    </row>
    <row r="339" spans="1:5" ht="78.75" x14ac:dyDescent="0.25">
      <c r="A339" s="11">
        <v>821</v>
      </c>
      <c r="B339" s="12" t="s">
        <v>653</v>
      </c>
      <c r="C339" s="13" t="s">
        <v>654</v>
      </c>
      <c r="D339" s="23">
        <v>925953.92</v>
      </c>
    </row>
    <row r="340" spans="1:5" ht="31.5" x14ac:dyDescent="0.25">
      <c r="A340" s="44"/>
      <c r="B340" s="7" t="s">
        <v>655</v>
      </c>
      <c r="C340" s="8" t="s">
        <v>656</v>
      </c>
      <c r="D340" s="41">
        <f>D341</f>
        <v>228576524.63</v>
      </c>
    </row>
    <row r="341" spans="1:5" ht="31.5" x14ac:dyDescent="0.25">
      <c r="A341" s="33"/>
      <c r="B341" s="12" t="s">
        <v>657</v>
      </c>
      <c r="C341" s="13" t="s">
        <v>658</v>
      </c>
      <c r="D341" s="43">
        <f>D342+D343</f>
        <v>228576524.63</v>
      </c>
      <c r="E341" s="34"/>
    </row>
    <row r="342" spans="1:5" ht="63" x14ac:dyDescent="0.25">
      <c r="A342" s="11"/>
      <c r="B342" s="12" t="s">
        <v>659</v>
      </c>
      <c r="C342" s="13" t="s">
        <v>660</v>
      </c>
      <c r="D342" s="23">
        <v>10911168</v>
      </c>
    </row>
    <row r="343" spans="1:5" ht="63" x14ac:dyDescent="0.25">
      <c r="A343" s="11"/>
      <c r="B343" s="12" t="s">
        <v>661</v>
      </c>
      <c r="C343" s="13" t="s">
        <v>662</v>
      </c>
      <c r="D343" s="23">
        <v>217665356.63</v>
      </c>
    </row>
    <row r="344" spans="1:5" s="34" customFormat="1" ht="94.5" x14ac:dyDescent="0.25">
      <c r="A344" s="45"/>
      <c r="B344" s="46" t="s">
        <v>663</v>
      </c>
      <c r="C344" s="47" t="s">
        <v>664</v>
      </c>
      <c r="D344" s="19">
        <f>D345+D362</f>
        <v>15443086.200000001</v>
      </c>
    </row>
    <row r="345" spans="1:5" ht="63" x14ac:dyDescent="0.25">
      <c r="A345" s="45"/>
      <c r="B345" s="46" t="s">
        <v>665</v>
      </c>
      <c r="C345" s="47" t="s">
        <v>666</v>
      </c>
      <c r="D345" s="19">
        <f>D346</f>
        <v>15316650.950000001</v>
      </c>
    </row>
    <row r="346" spans="1:5" ht="63" x14ac:dyDescent="0.25">
      <c r="A346" s="48"/>
      <c r="B346" s="49" t="s">
        <v>667</v>
      </c>
      <c r="C346" s="50" t="s">
        <v>668</v>
      </c>
      <c r="D346" s="23">
        <f>D347+D355</f>
        <v>15316650.950000001</v>
      </c>
    </row>
    <row r="347" spans="1:5" ht="47.25" x14ac:dyDescent="0.25">
      <c r="A347" s="48"/>
      <c r="B347" s="49" t="s">
        <v>669</v>
      </c>
      <c r="C347" s="50" t="s">
        <v>670</v>
      </c>
      <c r="D347" s="23">
        <f>SUM(D348:D354)</f>
        <v>12870936.850000001</v>
      </c>
    </row>
    <row r="348" spans="1:5" ht="47.25" x14ac:dyDescent="0.25">
      <c r="A348" s="48"/>
      <c r="B348" s="49" t="s">
        <v>671</v>
      </c>
      <c r="C348" s="50" t="s">
        <v>670</v>
      </c>
      <c r="D348" s="23">
        <v>512.15</v>
      </c>
    </row>
    <row r="349" spans="1:5" ht="47.25" x14ac:dyDescent="0.25">
      <c r="A349" s="48"/>
      <c r="B349" s="49" t="s">
        <v>672</v>
      </c>
      <c r="C349" s="50" t="s">
        <v>670</v>
      </c>
      <c r="D349" s="23">
        <v>227610.86</v>
      </c>
    </row>
    <row r="350" spans="1:5" ht="47.25" x14ac:dyDescent="0.25">
      <c r="A350" s="48"/>
      <c r="B350" s="49" t="s">
        <v>673</v>
      </c>
      <c r="C350" s="50" t="s">
        <v>670</v>
      </c>
      <c r="D350" s="23">
        <v>4691.96</v>
      </c>
    </row>
    <row r="351" spans="1:5" ht="47.25" x14ac:dyDescent="0.25">
      <c r="A351" s="48"/>
      <c r="B351" s="49" t="s">
        <v>674</v>
      </c>
      <c r="C351" s="50" t="s">
        <v>670</v>
      </c>
      <c r="D351" s="23">
        <v>2212493.31</v>
      </c>
    </row>
    <row r="352" spans="1:5" ht="47.25" x14ac:dyDescent="0.25">
      <c r="A352" s="48"/>
      <c r="B352" s="49" t="s">
        <v>675</v>
      </c>
      <c r="C352" s="50" t="s">
        <v>670</v>
      </c>
      <c r="D352" s="23">
        <v>8769091.6999999993</v>
      </c>
    </row>
    <row r="353" spans="1:4" ht="47.25" x14ac:dyDescent="0.25">
      <c r="A353" s="48"/>
      <c r="B353" s="49" t="s">
        <v>676</v>
      </c>
      <c r="C353" s="50" t="s">
        <v>670</v>
      </c>
      <c r="D353" s="23">
        <v>667240.57999999996</v>
      </c>
    </row>
    <row r="354" spans="1:4" ht="47.25" x14ac:dyDescent="0.25">
      <c r="A354" s="48"/>
      <c r="B354" s="49" t="s">
        <v>677</v>
      </c>
      <c r="C354" s="50" t="s">
        <v>670</v>
      </c>
      <c r="D354" s="23">
        <v>989296.29</v>
      </c>
    </row>
    <row r="355" spans="1:4" ht="47.25" x14ac:dyDescent="0.25">
      <c r="A355" s="48"/>
      <c r="B355" s="49" t="s">
        <v>678</v>
      </c>
      <c r="C355" s="50" t="s">
        <v>679</v>
      </c>
      <c r="D355" s="23">
        <f>SUM(D356:D361)</f>
        <v>2445714.0999999996</v>
      </c>
    </row>
    <row r="356" spans="1:4" ht="47.25" x14ac:dyDescent="0.25">
      <c r="A356" s="48"/>
      <c r="B356" s="49" t="s">
        <v>680</v>
      </c>
      <c r="C356" s="50" t="s">
        <v>679</v>
      </c>
      <c r="D356" s="23">
        <v>54038.83</v>
      </c>
    </row>
    <row r="357" spans="1:4" ht="47.25" x14ac:dyDescent="0.25">
      <c r="A357" s="48"/>
      <c r="B357" s="49" t="s">
        <v>681</v>
      </c>
      <c r="C357" s="50" t="s">
        <v>679</v>
      </c>
      <c r="D357" s="23">
        <v>10809.04</v>
      </c>
    </row>
    <row r="358" spans="1:4" ht="47.25" x14ac:dyDescent="0.25">
      <c r="A358" s="48"/>
      <c r="B358" s="49" t="s">
        <v>682</v>
      </c>
      <c r="C358" s="50" t="s">
        <v>679</v>
      </c>
      <c r="D358" s="23">
        <v>1119412.8999999999</v>
      </c>
    </row>
    <row r="359" spans="1:4" ht="47.25" x14ac:dyDescent="0.25">
      <c r="A359" s="48"/>
      <c r="B359" s="49" t="s">
        <v>683</v>
      </c>
      <c r="C359" s="50" t="s">
        <v>679</v>
      </c>
      <c r="D359" s="23">
        <v>152285.67000000001</v>
      </c>
    </row>
    <row r="360" spans="1:4" ht="47.25" x14ac:dyDescent="0.25">
      <c r="A360" s="48"/>
      <c r="B360" s="49" t="s">
        <v>684</v>
      </c>
      <c r="C360" s="50" t="s">
        <v>679</v>
      </c>
      <c r="D360" s="23">
        <v>200614.97</v>
      </c>
    </row>
    <row r="361" spans="1:4" ht="47.25" x14ac:dyDescent="0.25">
      <c r="A361" s="48"/>
      <c r="B361" s="49" t="s">
        <v>685</v>
      </c>
      <c r="C361" s="50" t="s">
        <v>679</v>
      </c>
      <c r="D361" s="23">
        <v>908552.69</v>
      </c>
    </row>
    <row r="362" spans="1:4" ht="31.5" x14ac:dyDescent="0.25">
      <c r="A362" s="48"/>
      <c r="B362" s="46" t="s">
        <v>686</v>
      </c>
      <c r="C362" s="47" t="s">
        <v>687</v>
      </c>
      <c r="D362" s="19">
        <f>SUM(D363:D366)</f>
        <v>126435.25</v>
      </c>
    </row>
    <row r="363" spans="1:4" ht="36.75" customHeight="1" x14ac:dyDescent="0.25">
      <c r="A363" s="48"/>
      <c r="B363" s="49" t="s">
        <v>688</v>
      </c>
      <c r="C363" s="50" t="s">
        <v>689</v>
      </c>
      <c r="D363" s="23">
        <v>1855</v>
      </c>
    </row>
    <row r="364" spans="1:4" ht="36.75" customHeight="1" x14ac:dyDescent="0.25">
      <c r="A364" s="48"/>
      <c r="B364" s="49" t="s">
        <v>690</v>
      </c>
      <c r="C364" s="50" t="s">
        <v>689</v>
      </c>
      <c r="D364" s="23">
        <v>77445.7</v>
      </c>
    </row>
    <row r="365" spans="1:4" ht="36.75" customHeight="1" x14ac:dyDescent="0.25">
      <c r="A365" s="48"/>
      <c r="B365" s="49" t="s">
        <v>691</v>
      </c>
      <c r="C365" s="50" t="s">
        <v>692</v>
      </c>
      <c r="D365" s="23">
        <v>9699.4</v>
      </c>
    </row>
    <row r="366" spans="1:4" ht="36.75" customHeight="1" x14ac:dyDescent="0.25">
      <c r="A366" s="48"/>
      <c r="B366" s="49" t="s">
        <v>693</v>
      </c>
      <c r="C366" s="50" t="s">
        <v>694</v>
      </c>
      <c r="D366" s="23">
        <v>37435.15</v>
      </c>
    </row>
    <row r="367" spans="1:4" ht="47.25" x14ac:dyDescent="0.25">
      <c r="A367" s="45"/>
      <c r="B367" s="46" t="s">
        <v>695</v>
      </c>
      <c r="C367" s="47" t="s">
        <v>696</v>
      </c>
      <c r="D367" s="19">
        <f>D368</f>
        <v>-90208809.01000002</v>
      </c>
    </row>
    <row r="368" spans="1:4" ht="35.25" customHeight="1" x14ac:dyDescent="0.25">
      <c r="A368" s="48"/>
      <c r="B368" s="49" t="s">
        <v>697</v>
      </c>
      <c r="C368" s="50" t="s">
        <v>698</v>
      </c>
      <c r="D368" s="23">
        <f>SUM(D369:D377)</f>
        <v>-90208809.01000002</v>
      </c>
    </row>
    <row r="369" spans="1:11" ht="35.25" customHeight="1" x14ac:dyDescent="0.25">
      <c r="A369" s="51"/>
      <c r="B369" s="49" t="s">
        <v>699</v>
      </c>
      <c r="C369" s="50" t="s">
        <v>700</v>
      </c>
      <c r="D369" s="23">
        <v>-1739425.35</v>
      </c>
    </row>
    <row r="370" spans="1:11" ht="35.25" customHeight="1" x14ac:dyDescent="0.25">
      <c r="A370" s="51"/>
      <c r="B370" s="49" t="s">
        <v>701</v>
      </c>
      <c r="C370" s="50" t="s">
        <v>700</v>
      </c>
      <c r="D370" s="23">
        <v>-24169455</v>
      </c>
    </row>
    <row r="371" spans="1:11" ht="35.25" customHeight="1" x14ac:dyDescent="0.25">
      <c r="A371" s="51"/>
      <c r="B371" s="49" t="s">
        <v>702</v>
      </c>
      <c r="C371" s="50" t="s">
        <v>700</v>
      </c>
      <c r="D371" s="23">
        <v>-8022929.75</v>
      </c>
    </row>
    <row r="372" spans="1:11" ht="35.25" customHeight="1" x14ac:dyDescent="0.25">
      <c r="A372" s="51"/>
      <c r="B372" s="49" t="s">
        <v>703</v>
      </c>
      <c r="C372" s="50" t="s">
        <v>700</v>
      </c>
      <c r="D372" s="23">
        <v>-9847.89</v>
      </c>
    </row>
    <row r="373" spans="1:11" ht="35.25" customHeight="1" x14ac:dyDescent="0.25">
      <c r="A373" s="51"/>
      <c r="B373" s="49" t="s">
        <v>704</v>
      </c>
      <c r="C373" s="50" t="s">
        <v>700</v>
      </c>
      <c r="D373" s="23">
        <v>-37105616</v>
      </c>
    </row>
    <row r="374" spans="1:11" ht="35.25" customHeight="1" x14ac:dyDescent="0.25">
      <c r="A374" s="51"/>
      <c r="B374" s="49" t="s">
        <v>705</v>
      </c>
      <c r="C374" s="50" t="s">
        <v>700</v>
      </c>
      <c r="D374" s="23">
        <v>-12236327.51</v>
      </c>
    </row>
    <row r="375" spans="1:11" ht="35.25" customHeight="1" x14ac:dyDescent="0.25">
      <c r="A375" s="51"/>
      <c r="B375" s="49" t="s">
        <v>706</v>
      </c>
      <c r="C375" s="50" t="s">
        <v>700</v>
      </c>
      <c r="D375" s="23">
        <v>-1857350.11</v>
      </c>
    </row>
    <row r="376" spans="1:11" ht="35.25" customHeight="1" x14ac:dyDescent="0.25">
      <c r="A376" s="51"/>
      <c r="B376" s="49" t="s">
        <v>707</v>
      </c>
      <c r="C376" s="50" t="s">
        <v>700</v>
      </c>
      <c r="D376" s="23">
        <v>-72374.67</v>
      </c>
    </row>
    <row r="377" spans="1:11" ht="35.25" customHeight="1" x14ac:dyDescent="0.25">
      <c r="A377" s="51"/>
      <c r="B377" s="49" t="s">
        <v>708</v>
      </c>
      <c r="C377" s="50" t="s">
        <v>700</v>
      </c>
      <c r="D377" s="23">
        <v>-4995482.7300000004</v>
      </c>
    </row>
    <row r="378" spans="1:11" x14ac:dyDescent="0.25">
      <c r="A378" s="34"/>
      <c r="B378" s="58" t="s">
        <v>709</v>
      </c>
      <c r="C378" s="58"/>
      <c r="D378" s="41">
        <f>D8+D182</f>
        <v>50644054412.080002</v>
      </c>
    </row>
    <row r="381" spans="1:11" x14ac:dyDescent="0.3">
      <c r="B381" s="59" t="s">
        <v>710</v>
      </c>
      <c r="C381" s="59"/>
      <c r="D381" s="52"/>
      <c r="E381" s="52"/>
      <c r="F381" s="52"/>
      <c r="G381" s="52"/>
      <c r="H381" s="52"/>
      <c r="I381" s="52"/>
      <c r="J381" s="60"/>
      <c r="K381" s="60"/>
    </row>
    <row r="382" spans="1:11" x14ac:dyDescent="0.3">
      <c r="B382" s="53"/>
      <c r="C382" s="54"/>
      <c r="D382" s="52"/>
      <c r="E382" s="52"/>
      <c r="F382" s="52"/>
      <c r="G382" s="52"/>
      <c r="H382" s="52"/>
      <c r="I382" s="52"/>
      <c r="J382" s="55"/>
      <c r="K382" s="55"/>
    </row>
    <row r="383" spans="1:11" ht="18.75" customHeight="1" x14ac:dyDescent="0.3">
      <c r="B383" s="61" t="s">
        <v>711</v>
      </c>
      <c r="C383" s="61"/>
      <c r="D383" s="61"/>
      <c r="E383" s="56"/>
      <c r="F383" s="56"/>
      <c r="G383" s="56"/>
      <c r="H383" s="56"/>
      <c r="I383" s="56"/>
      <c r="J383" s="56"/>
      <c r="K383" s="55"/>
    </row>
    <row r="384" spans="1:11" x14ac:dyDescent="0.25">
      <c r="B384" s="61"/>
      <c r="C384" s="61"/>
      <c r="D384" s="61"/>
    </row>
  </sheetData>
  <autoFilter ref="B7:C378"/>
  <mergeCells count="12">
    <mergeCell ref="A6:A7"/>
    <mergeCell ref="B6:B7"/>
    <mergeCell ref="C6:C7"/>
    <mergeCell ref="D6:D7"/>
    <mergeCell ref="B378:C378"/>
    <mergeCell ref="B381:C381"/>
    <mergeCell ref="J381:K381"/>
    <mergeCell ref="B383:D384"/>
    <mergeCell ref="C1:D1"/>
    <mergeCell ref="C2:D2"/>
    <mergeCell ref="C3:D3"/>
    <mergeCell ref="B4:D4"/>
  </mergeCells>
  <pageMargins left="0.55118110236220474" right="0.21" top="0.46" bottom="0.15748031496062992" header="0.23622047244094491" footer="0.15748031496062992"/>
  <pageSetup paperSize="9" scale="71" fitToHeight="0" orientation="portrait" cellComments="asDisplayed" r:id="rId1"/>
  <headerFooter>
    <oddHeader>&amp;C&amp;P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 (3)</vt:lpstr>
      <vt:lpstr>'Документ (3)'!Заголовки_для_печати</vt:lpstr>
      <vt:lpstr>'Документ (3)'!Область_печати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2017-03-27T07:25:18Z</cp:lastPrinted>
  <dcterms:created xsi:type="dcterms:W3CDTF">2017-03-14T06:24:19Z</dcterms:created>
  <dcterms:modified xsi:type="dcterms:W3CDTF">2017-03-27T14:59:28Z</dcterms:modified>
</cp:coreProperties>
</file>